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425" i="1" l="1"/>
  <c r="L383" i="1"/>
  <c r="L341" i="1"/>
  <c r="L299" i="1"/>
  <c r="L257" i="1"/>
  <c r="L215" i="1"/>
  <c r="L173" i="1"/>
  <c r="L131" i="1"/>
  <c r="L89" i="1"/>
  <c r="L47" i="1"/>
  <c r="L111" i="1"/>
  <c r="L69" i="1" l="1"/>
  <c r="L1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A322" i="1"/>
  <c r="J321" i="1"/>
  <c r="I321" i="1"/>
  <c r="H321" i="1"/>
  <c r="G321" i="1"/>
  <c r="F321" i="1"/>
  <c r="A312" i="1"/>
  <c r="J311" i="1"/>
  <c r="I311" i="1"/>
  <c r="H311" i="1"/>
  <c r="G311" i="1"/>
  <c r="F311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A228" i="1"/>
  <c r="J227" i="1"/>
  <c r="I227" i="1"/>
  <c r="H227" i="1"/>
  <c r="G227" i="1"/>
  <c r="F227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I47" i="1" s="1"/>
  <c r="H13" i="1"/>
  <c r="G13" i="1"/>
  <c r="F13" i="1"/>
  <c r="I425" i="1" l="1"/>
  <c r="F425" i="1"/>
  <c r="J425" i="1"/>
  <c r="G425" i="1"/>
  <c r="H425" i="1"/>
  <c r="F383" i="1"/>
  <c r="J383" i="1"/>
  <c r="G383" i="1"/>
  <c r="I383" i="1"/>
  <c r="H383" i="1"/>
  <c r="H341" i="1"/>
  <c r="I341" i="1"/>
  <c r="G341" i="1"/>
  <c r="J341" i="1"/>
  <c r="F341" i="1"/>
  <c r="G299" i="1"/>
  <c r="H299" i="1"/>
  <c r="I299" i="1"/>
  <c r="F299" i="1"/>
  <c r="J299" i="1"/>
  <c r="I215" i="1"/>
  <c r="F215" i="1"/>
  <c r="J215" i="1"/>
  <c r="G215" i="1"/>
  <c r="H215" i="1"/>
  <c r="I257" i="1"/>
  <c r="H257" i="1"/>
  <c r="G257" i="1"/>
  <c r="J257" i="1"/>
  <c r="F257" i="1"/>
  <c r="H131" i="1"/>
  <c r="G173" i="1"/>
  <c r="I173" i="1"/>
  <c r="H173" i="1"/>
  <c r="J173" i="1"/>
  <c r="F173" i="1"/>
  <c r="I131" i="1"/>
  <c r="G131" i="1"/>
  <c r="J131" i="1"/>
  <c r="F131" i="1"/>
  <c r="G89" i="1"/>
  <c r="H89" i="1"/>
  <c r="I89" i="1"/>
  <c r="G47" i="1"/>
  <c r="H47" i="1"/>
  <c r="J47" i="1"/>
  <c r="F47" i="1"/>
  <c r="F594" i="1" l="1"/>
  <c r="I594" i="1"/>
  <c r="G594" i="1"/>
  <c r="H594" i="1"/>
  <c r="J594" i="1"/>
  <c r="L116" i="1"/>
  <c r="L321" i="1"/>
  <c r="L326" i="1"/>
  <c r="L368" i="1"/>
  <c r="L363" i="1"/>
  <c r="L39" i="1"/>
  <c r="L410" i="1"/>
  <c r="L405" i="1"/>
  <c r="L479" i="1"/>
  <c r="L509" i="1"/>
  <c r="L81" i="1"/>
  <c r="L185" i="1"/>
  <c r="L101" i="1"/>
  <c r="L143" i="1"/>
  <c r="L158" i="1"/>
  <c r="L153" i="1"/>
  <c r="L165" i="1"/>
  <c r="L466" i="1"/>
  <c r="L578" i="1"/>
  <c r="L573" i="1"/>
  <c r="L521" i="1"/>
  <c r="L551" i="1"/>
  <c r="L501" i="1"/>
  <c r="L237" i="1"/>
  <c r="L242" i="1"/>
  <c r="L333" i="1"/>
  <c r="L88" i="1"/>
  <c r="L27" i="1"/>
  <c r="L32" i="1"/>
  <c r="L550" i="1"/>
  <c r="L46" i="1"/>
  <c r="L195" i="1"/>
  <c r="L200" i="1"/>
  <c r="L592" i="1"/>
  <c r="L489" i="1"/>
  <c r="L494" i="1"/>
  <c r="L353" i="1"/>
  <c r="L531" i="1"/>
  <c r="L536" i="1"/>
  <c r="L593" i="1"/>
  <c r="L563" i="1"/>
  <c r="L59" i="1"/>
  <c r="L17" i="1"/>
  <c r="L340" i="1"/>
  <c r="L298" i="1"/>
  <c r="L452" i="1"/>
  <c r="L447" i="1"/>
  <c r="L207" i="1"/>
  <c r="L279" i="1"/>
  <c r="L284" i="1"/>
  <c r="L417" i="1"/>
  <c r="L311" i="1"/>
  <c r="L543" i="1"/>
  <c r="L291" i="1"/>
  <c r="L256" i="1"/>
  <c r="L459" i="1"/>
  <c r="L395" i="1"/>
  <c r="L172" i="1"/>
  <c r="L123" i="1"/>
  <c r="L249" i="1"/>
  <c r="L130" i="1"/>
  <c r="L585" i="1"/>
  <c r="L437" i="1"/>
  <c r="L467" i="1"/>
  <c r="L594" i="1"/>
  <c r="L424" i="1"/>
  <c r="L382" i="1"/>
  <c r="L375" i="1"/>
  <c r="L508" i="1"/>
  <c r="L269" i="1"/>
  <c r="L227" i="1"/>
  <c r="L214" i="1"/>
</calcChain>
</file>

<file path=xl/sharedStrings.xml><?xml version="1.0" encoding="utf-8"?>
<sst xmlns="http://schemas.openxmlformats.org/spreadsheetml/2006/main" count="612" uniqueCount="113">
  <si>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</si>
  <si>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</si>
  <si>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</si>
  <si>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</si>
  <si>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</si>
  <si>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</si>
  <si>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</si>
  <si>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</si>
  <si>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</si>
  <si>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</si>
  <si>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</si>
  <si>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</si>
  <si>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</si>
  <si>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</si>
  <si>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</si>
  <si>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</si>
  <si>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</si>
  <si>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</si>
  <si>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</si>
  <si>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</si>
  <si>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</si>
  <si>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</si>
  <si>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</si>
  <si>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</si>
  <si>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</si>
  <si>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</si>
  <si>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</si>
  <si>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</si>
  <si>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</si>
  <si>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</si>
  <si>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</si>
  <si>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</si>
  <si>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</si>
  <si>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</si>
  <si>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</si>
  <si>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</si>
  <si>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</si>
  <si>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</si>
  <si>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</si>
  <si>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</si>
  <si>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</si>
  <si>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</si>
  <si>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</si>
  <si>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</si>
  <si>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</si>
  <si>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 МБОУ " Таштыпская школа-интернат№1"</t>
  </si>
  <si>
    <t>директор</t>
  </si>
  <si>
    <t xml:space="preserve"> Карпова Н.В.</t>
  </si>
  <si>
    <t xml:space="preserve"> Каша " Дружба"</t>
  </si>
  <si>
    <t>54-16к</t>
  </si>
  <si>
    <t>чай с молоком и сахаром</t>
  </si>
  <si>
    <t>54-6гн</t>
  </si>
  <si>
    <t>хлеб в  ассортименте</t>
  </si>
  <si>
    <t>яблоко</t>
  </si>
  <si>
    <t xml:space="preserve"> сыр твердых соротов нарезка</t>
  </si>
  <si>
    <t xml:space="preserve"> салат из свеклы отварной</t>
  </si>
  <si>
    <t>54-15з</t>
  </si>
  <si>
    <t>шницель из говядины</t>
  </si>
  <si>
    <t>54-7м</t>
  </si>
  <si>
    <t xml:space="preserve"> рагу из овощей</t>
  </si>
  <si>
    <t>54-9г</t>
  </si>
  <si>
    <t xml:space="preserve"> компот из смеси сухофруктов</t>
  </si>
  <si>
    <t>54-5хн</t>
  </si>
  <si>
    <t>соус</t>
  </si>
  <si>
    <t>54-1</t>
  </si>
  <si>
    <t xml:space="preserve"> соус сметанный</t>
  </si>
  <si>
    <t xml:space="preserve"> салат из моркови и чернослива</t>
  </si>
  <si>
    <t>54-17з</t>
  </si>
  <si>
    <t>котлеты из курицы</t>
  </si>
  <si>
    <t>54-5м</t>
  </si>
  <si>
    <t>рис припущенный</t>
  </si>
  <si>
    <t>54-7г</t>
  </si>
  <si>
    <t>хлеб в ассортименте</t>
  </si>
  <si>
    <t xml:space="preserve"> компот из кураги</t>
  </si>
  <si>
    <t xml:space="preserve"> соус</t>
  </si>
  <si>
    <t>соус белый основной</t>
  </si>
  <si>
    <t>54-2</t>
  </si>
  <si>
    <t xml:space="preserve"> салат из свеклы с курагой и изюмом</t>
  </si>
  <si>
    <t>54-14з</t>
  </si>
  <si>
    <t xml:space="preserve"> биточки из говядины</t>
  </si>
  <si>
    <t>54-6м</t>
  </si>
  <si>
    <t xml:space="preserve"> капуста тушеная</t>
  </si>
  <si>
    <t>54-8г</t>
  </si>
  <si>
    <t xml:space="preserve"> кисель из апельсинов</t>
  </si>
  <si>
    <t>54-9хн</t>
  </si>
  <si>
    <t>помидор в нарезке</t>
  </si>
  <si>
    <t>54-3з</t>
  </si>
  <si>
    <t xml:space="preserve"> гуляш из говядины</t>
  </si>
  <si>
    <t>54-2м</t>
  </si>
  <si>
    <t>каша перловая рассыпчатая</t>
  </si>
  <si>
    <t>54-5г</t>
  </si>
  <si>
    <t>комплт из изюма</t>
  </si>
  <si>
    <t>54-6хн</t>
  </si>
  <si>
    <t>каша  вязкая молочная пшенная с изюмом</t>
  </si>
  <si>
    <t xml:space="preserve">яблоко </t>
  </si>
  <si>
    <t xml:space="preserve"> рыба запеченная в сметанном соусе</t>
  </si>
  <si>
    <t>54-9р</t>
  </si>
  <si>
    <t>рис отварной</t>
  </si>
  <si>
    <t xml:space="preserve"> 54-6г</t>
  </si>
  <si>
    <t xml:space="preserve"> винегрет с растительным маслом</t>
  </si>
  <si>
    <t xml:space="preserve"> 54-16з</t>
  </si>
  <si>
    <t xml:space="preserve"> рыба тушеная в томате  с овощами</t>
  </si>
  <si>
    <t>54-10р</t>
  </si>
  <si>
    <t xml:space="preserve"> картофельное пюре</t>
  </si>
  <si>
    <t>54-11г</t>
  </si>
  <si>
    <t xml:space="preserve"> компот из изюма</t>
  </si>
  <si>
    <t xml:space="preserve"> икра свекольная</t>
  </si>
  <si>
    <t xml:space="preserve"> шницель из говядины</t>
  </si>
  <si>
    <t>рагу из овощей</t>
  </si>
  <si>
    <t>компот из кураги</t>
  </si>
  <si>
    <t>гуляш из говядины</t>
  </si>
  <si>
    <t xml:space="preserve"> каша гречневая рассыпчатая</t>
  </si>
  <si>
    <t>54-4г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</si>
</sst>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2" fillId="2" borderId="27" xfId="0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84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45</v>
      </c>
      <c r="D1" s="73"/>
      <c r="E1" s="74"/>
      <c r="F1" s="13" t="s">
        <v>16</v>
      </c>
      <c r="G1" s="2" t="s">
        <v>17</v>
      </c>
      <c r="H1" s="60" t="s">
        <v>46</v>
      </c>
      <c r="I1" s="60"/>
      <c r="J1" s="60"/>
      <c r="K1" s="60"/>
    </row>
    <row r="2" spans="1:12" ht="18" x14ac:dyDescent="0.2">
      <c r="A2" s="43" t="s">
        <v>6</v>
      </c>
      <c r="C2" s="2"/>
      <c r="G2" s="2" t="s">
        <v>18</v>
      </c>
      <c r="H2" s="60" t="s">
        <v>47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4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5</v>
      </c>
      <c r="H6" s="48">
        <v>7</v>
      </c>
      <c r="I6" s="48">
        <v>25</v>
      </c>
      <c r="J6" s="48">
        <v>180</v>
      </c>
      <c r="K6" s="48" t="s">
        <v>49</v>
      </c>
      <c r="L6" s="48">
        <v>19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64" t="s">
        <v>50</v>
      </c>
      <c r="F8" s="65">
        <v>200</v>
      </c>
      <c r="G8" s="51">
        <v>2</v>
      </c>
      <c r="H8" s="51">
        <v>1</v>
      </c>
      <c r="I8" s="51">
        <v>9</v>
      </c>
      <c r="J8" s="65">
        <v>52.9</v>
      </c>
      <c r="K8" s="66" t="s">
        <v>51</v>
      </c>
      <c r="L8" s="51">
        <v>10</v>
      </c>
    </row>
    <row r="9" spans="1:12" ht="15" x14ac:dyDescent="0.25">
      <c r="A9" s="25"/>
      <c r="B9" s="16"/>
      <c r="C9" s="11"/>
      <c r="D9" s="7" t="s">
        <v>23</v>
      </c>
      <c r="E9" s="64" t="s">
        <v>52</v>
      </c>
      <c r="F9" s="51">
        <v>30</v>
      </c>
      <c r="G9" s="51">
        <v>2</v>
      </c>
      <c r="H9" s="51">
        <v>0</v>
      </c>
      <c r="I9" s="51">
        <v>12</v>
      </c>
      <c r="J9" s="51">
        <v>58</v>
      </c>
      <c r="K9" s="52"/>
      <c r="L9" s="51">
        <v>4</v>
      </c>
    </row>
    <row r="10" spans="1:12" ht="15" x14ac:dyDescent="0.25">
      <c r="A10" s="25"/>
      <c r="B10" s="16"/>
      <c r="C10" s="11"/>
      <c r="D10" s="7" t="s">
        <v>24</v>
      </c>
      <c r="E10" s="50" t="s">
        <v>53</v>
      </c>
      <c r="F10" s="51">
        <v>150</v>
      </c>
      <c r="G10" s="51">
        <v>1</v>
      </c>
      <c r="H10" s="51">
        <v>14</v>
      </c>
      <c r="I10" s="51">
        <v>14</v>
      </c>
      <c r="J10" s="51">
        <v>61</v>
      </c>
      <c r="K10" s="52"/>
      <c r="L10" s="51">
        <v>28.8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580</v>
      </c>
      <c r="G13" s="21">
        <f t="shared" ref="G13:J13" si="0">SUM(G6:G12)</f>
        <v>10</v>
      </c>
      <c r="H13" s="21">
        <f t="shared" si="0"/>
        <v>22</v>
      </c>
      <c r="I13" s="21">
        <f t="shared" si="0"/>
        <v>60</v>
      </c>
      <c r="J13" s="21">
        <f t="shared" si="0"/>
        <v>351.9</v>
      </c>
      <c r="K13" s="27"/>
      <c r="L13" s="21">
        <f t="shared" ref="L13" si="1">SUM(L6:L12)</f>
        <v>61.8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30</v>
      </c>
      <c r="G18" s="51">
        <v>7</v>
      </c>
      <c r="H18" s="51">
        <v>9</v>
      </c>
      <c r="I18" s="51">
        <v>0</v>
      </c>
      <c r="J18" s="51">
        <v>109</v>
      </c>
      <c r="K18" s="52"/>
      <c r="L18" s="51">
        <v>28</v>
      </c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30</v>
      </c>
      <c r="G27" s="21">
        <f t="shared" ref="G27:J27" si="3">SUM(G18:G26)</f>
        <v>7</v>
      </c>
      <c r="H27" s="21">
        <f t="shared" si="3"/>
        <v>9</v>
      </c>
      <c r="I27" s="21">
        <f t="shared" si="3"/>
        <v>0</v>
      </c>
      <c r="J27" s="21">
        <f t="shared" si="3"/>
        <v>109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610</v>
      </c>
      <c r="G47" s="34">
        <f t="shared" ref="G47:J47" si="7">G13+G17+G27+G32+G39+G46</f>
        <v>17</v>
      </c>
      <c r="H47" s="34">
        <f t="shared" si="7"/>
        <v>31</v>
      </c>
      <c r="I47" s="34">
        <f t="shared" si="7"/>
        <v>60</v>
      </c>
      <c r="J47" s="34">
        <f t="shared" si="7"/>
        <v>460.9</v>
      </c>
      <c r="K47" s="35"/>
      <c r="L47" s="34">
        <f>L13+L18</f>
        <v>89.8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55</v>
      </c>
      <c r="F60" s="51">
        <v>60</v>
      </c>
      <c r="G60" s="51">
        <v>1.4</v>
      </c>
      <c r="H60" s="51">
        <v>4.3</v>
      </c>
      <c r="I60" s="51">
        <v>7</v>
      </c>
      <c r="J60" s="51">
        <v>71.8</v>
      </c>
      <c r="K60" s="67" t="s">
        <v>56</v>
      </c>
      <c r="L60" s="51">
        <v>8</v>
      </c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64" t="s">
        <v>57</v>
      </c>
      <c r="F62" s="51">
        <v>80</v>
      </c>
      <c r="G62" s="51">
        <v>15</v>
      </c>
      <c r="H62" s="51">
        <v>12.7</v>
      </c>
      <c r="I62" s="51">
        <v>12.2</v>
      </c>
      <c r="J62" s="51">
        <v>222.8</v>
      </c>
      <c r="K62" s="66" t="s">
        <v>58</v>
      </c>
      <c r="L62" s="51">
        <v>50</v>
      </c>
    </row>
    <row r="63" spans="1:12" ht="15" x14ac:dyDescent="0.25">
      <c r="A63" s="15"/>
      <c r="B63" s="16"/>
      <c r="C63" s="11"/>
      <c r="D63" s="7" t="s">
        <v>30</v>
      </c>
      <c r="E63" s="50" t="s">
        <v>59</v>
      </c>
      <c r="F63" s="51">
        <v>150</v>
      </c>
      <c r="G63" s="51">
        <v>2.9</v>
      </c>
      <c r="H63" s="51">
        <v>7.4</v>
      </c>
      <c r="I63" s="51">
        <v>15.4</v>
      </c>
      <c r="J63" s="51">
        <v>139.9</v>
      </c>
      <c r="K63" s="66" t="s">
        <v>60</v>
      </c>
      <c r="L63" s="51">
        <v>19</v>
      </c>
    </row>
    <row r="64" spans="1:12" ht="15" x14ac:dyDescent="0.2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1.8</v>
      </c>
      <c r="H64" s="51">
        <v>0</v>
      </c>
      <c r="I64" s="51">
        <v>28.6</v>
      </c>
      <c r="J64" s="51">
        <v>121.4</v>
      </c>
      <c r="K64" s="68" t="s">
        <v>62</v>
      </c>
      <c r="L64" s="51">
        <v>8</v>
      </c>
    </row>
    <row r="65" spans="1:12" ht="15" x14ac:dyDescent="0.25">
      <c r="A65" s="15"/>
      <c r="B65" s="16"/>
      <c r="C65" s="11"/>
      <c r="D65" s="7" t="s">
        <v>32</v>
      </c>
      <c r="E65" s="64" t="s">
        <v>52</v>
      </c>
      <c r="F65" s="51">
        <v>60</v>
      </c>
      <c r="G65" s="51">
        <v>4.5999999999999996</v>
      </c>
      <c r="H65" s="51">
        <v>0.6</v>
      </c>
      <c r="I65" s="51">
        <v>22.9</v>
      </c>
      <c r="J65" s="51">
        <v>115.7</v>
      </c>
      <c r="K65" s="52"/>
      <c r="L65" s="51">
        <v>4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 t="s">
        <v>63</v>
      </c>
      <c r="E67" s="50" t="s">
        <v>65</v>
      </c>
      <c r="F67" s="51">
        <v>50</v>
      </c>
      <c r="G67" s="51">
        <v>0.75</v>
      </c>
      <c r="H67" s="51">
        <v>1.68</v>
      </c>
      <c r="I67" s="51">
        <v>1.7</v>
      </c>
      <c r="J67" s="51">
        <v>47.6</v>
      </c>
      <c r="K67" s="52" t="s">
        <v>64</v>
      </c>
      <c r="L67" s="51">
        <v>5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600</v>
      </c>
      <c r="G69" s="21">
        <f t="shared" ref="G69" si="18">SUM(G60:G68)</f>
        <v>26.449999999999996</v>
      </c>
      <c r="H69" s="21">
        <f t="shared" ref="H69" si="19">SUM(H60:H68)</f>
        <v>26.68</v>
      </c>
      <c r="I69" s="21">
        <f t="shared" ref="I69" si="20">SUM(I60:I68)</f>
        <v>87.8</v>
      </c>
      <c r="J69" s="21">
        <f t="shared" ref="J69" si="21">SUM(J60:J68)</f>
        <v>719.2</v>
      </c>
      <c r="K69" s="27"/>
      <c r="L69" s="21">
        <f>SUM(L60:L68)</f>
        <v>94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600</v>
      </c>
      <c r="G89" s="34">
        <f t="shared" ref="G89" si="36">G55+G59+G69+G74+G81+G88</f>
        <v>26.449999999999996</v>
      </c>
      <c r="H89" s="34">
        <f t="shared" ref="H89" si="37">H55+H59+H69+H74+H81+H88</f>
        <v>26.68</v>
      </c>
      <c r="I89" s="34">
        <f t="shared" ref="I89" si="38">I55+I59+I69+I74+I81+I88</f>
        <v>87.8</v>
      </c>
      <c r="J89" s="34">
        <f t="shared" ref="J89" si="39">J55+J59+J69+J74+J81+J88</f>
        <v>719.2</v>
      </c>
      <c r="K89" s="35"/>
      <c r="L89" s="34">
        <f>L60+L62+L63+L64+L65+L67</f>
        <v>94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0">SUM(G90:G96)</f>
        <v>0</v>
      </c>
      <c r="H97" s="21">
        <f t="shared" ref="H97" si="41">SUM(H90:H96)</f>
        <v>0</v>
      </c>
      <c r="I97" s="21">
        <f t="shared" ref="I97" si="42">SUM(I90:I96)</f>
        <v>0</v>
      </c>
      <c r="J97" s="21">
        <f t="shared" ref="J97" si="43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66</v>
      </c>
      <c r="F102" s="51">
        <v>60</v>
      </c>
      <c r="G102" s="51">
        <v>1</v>
      </c>
      <c r="H102" s="51">
        <v>0</v>
      </c>
      <c r="I102" s="51">
        <v>14</v>
      </c>
      <c r="J102" s="51">
        <v>61</v>
      </c>
      <c r="K102" s="67" t="s">
        <v>67</v>
      </c>
      <c r="L102" s="51">
        <v>14</v>
      </c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64" t="s">
        <v>68</v>
      </c>
      <c r="F104" s="51">
        <v>80</v>
      </c>
      <c r="G104" s="51">
        <v>15</v>
      </c>
      <c r="H104" s="51">
        <v>4</v>
      </c>
      <c r="I104" s="51">
        <v>10</v>
      </c>
      <c r="J104" s="51">
        <v>137</v>
      </c>
      <c r="K104" s="66" t="s">
        <v>69</v>
      </c>
      <c r="L104" s="51">
        <v>49</v>
      </c>
    </row>
    <row r="105" spans="1:12" ht="15" x14ac:dyDescent="0.25">
      <c r="A105" s="25"/>
      <c r="B105" s="16"/>
      <c r="C105" s="11"/>
      <c r="D105" s="7" t="s">
        <v>30</v>
      </c>
      <c r="E105" s="50" t="s">
        <v>70</v>
      </c>
      <c r="F105" s="51">
        <v>150</v>
      </c>
      <c r="G105" s="51">
        <v>3</v>
      </c>
      <c r="H105" s="51">
        <v>5</v>
      </c>
      <c r="I105" s="51">
        <v>37</v>
      </c>
      <c r="J105" s="51">
        <v>207</v>
      </c>
      <c r="K105" s="66" t="s">
        <v>71</v>
      </c>
      <c r="L105" s="51">
        <v>14</v>
      </c>
    </row>
    <row r="106" spans="1:12" ht="15" x14ac:dyDescent="0.25">
      <c r="A106" s="25"/>
      <c r="B106" s="16"/>
      <c r="C106" s="11"/>
      <c r="D106" s="7" t="s">
        <v>31</v>
      </c>
      <c r="E106" s="50" t="s">
        <v>73</v>
      </c>
      <c r="F106" s="51">
        <v>200</v>
      </c>
      <c r="G106" s="51">
        <v>2</v>
      </c>
      <c r="H106" s="51">
        <v>0</v>
      </c>
      <c r="I106" s="51">
        <v>29</v>
      </c>
      <c r="J106" s="51">
        <v>121</v>
      </c>
      <c r="K106" s="68" t="s">
        <v>62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72</v>
      </c>
      <c r="F107" s="51">
        <v>60</v>
      </c>
      <c r="G107" s="51">
        <v>5</v>
      </c>
      <c r="H107" s="51">
        <v>1</v>
      </c>
      <c r="I107" s="51">
        <v>23</v>
      </c>
      <c r="J107" s="51">
        <v>116</v>
      </c>
      <c r="K107" s="52"/>
      <c r="L107" s="51">
        <v>4</v>
      </c>
    </row>
    <row r="108" spans="1:12" ht="15" x14ac:dyDescent="0.25">
      <c r="A108" s="25"/>
      <c r="B108" s="16"/>
      <c r="C108" s="11"/>
      <c r="D108" s="7" t="s">
        <v>33</v>
      </c>
      <c r="E108" s="64"/>
      <c r="F108" s="51"/>
      <c r="G108" s="51"/>
      <c r="H108" s="51"/>
      <c r="I108" s="51"/>
      <c r="J108" s="51"/>
      <c r="K108" s="66"/>
      <c r="L108" s="51"/>
    </row>
    <row r="109" spans="1:12" ht="15" x14ac:dyDescent="0.25">
      <c r="A109" s="25"/>
      <c r="B109" s="16"/>
      <c r="C109" s="11"/>
      <c r="D109" s="7" t="s">
        <v>74</v>
      </c>
      <c r="E109" s="64" t="s">
        <v>75</v>
      </c>
      <c r="F109" s="51">
        <v>50</v>
      </c>
      <c r="G109" s="51">
        <v>1</v>
      </c>
      <c r="H109" s="51">
        <v>2</v>
      </c>
      <c r="I109" s="51">
        <v>2</v>
      </c>
      <c r="J109" s="51">
        <v>33</v>
      </c>
      <c r="K109" s="66" t="s">
        <v>76</v>
      </c>
      <c r="L109" s="51">
        <v>5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600</v>
      </c>
      <c r="G111" s="21">
        <f t="shared" ref="G111" si="49">SUM(G102:G110)</f>
        <v>27</v>
      </c>
      <c r="H111" s="21">
        <f t="shared" ref="H111" si="50">SUM(H102:H110)</f>
        <v>12</v>
      </c>
      <c r="I111" s="21">
        <f t="shared" ref="I111" si="51">SUM(I102:I110)</f>
        <v>115</v>
      </c>
      <c r="J111" s="21">
        <f t="shared" ref="J111" si="52">SUM(J102:J110)</f>
        <v>675</v>
      </c>
      <c r="K111" s="27"/>
      <c r="L111" s="21">
        <f>L102+L104+L105+L106+L107+L108</f>
        <v>93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>
        <f t="shared" ref="L116" si="57">SUM(L109:L115)</f>
        <v>98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8">SUM(G117:G122)</f>
        <v>0</v>
      </c>
      <c r="H123" s="21">
        <f t="shared" ref="H123" si="59">SUM(H117:H122)</f>
        <v>0</v>
      </c>
      <c r="I123" s="21">
        <f t="shared" ref="I123" si="60">SUM(I117:I122)</f>
        <v>0</v>
      </c>
      <c r="J123" s="21">
        <f t="shared" ref="J123" si="61">SUM(J117:J122)</f>
        <v>0</v>
      </c>
      <c r="K123" s="27"/>
      <c r="L123" s="21">
        <f t="shared" ref="L123" ca="1" si="62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3">SUM(G124:G129)</f>
        <v>0</v>
      </c>
      <c r="H130" s="21">
        <f t="shared" ref="H130" si="64">SUM(H124:H129)</f>
        <v>0</v>
      </c>
      <c r="I130" s="21">
        <f t="shared" ref="I130" si="65">SUM(I124:I129)</f>
        <v>0</v>
      </c>
      <c r="J130" s="21">
        <f t="shared" ref="J130" si="66">SUM(J124:J129)</f>
        <v>0</v>
      </c>
      <c r="K130" s="27"/>
      <c r="L130" s="21">
        <f t="shared" ref="L130" ca="1" si="67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600</v>
      </c>
      <c r="G131" s="34">
        <f t="shared" ref="G131" si="68">G97+G101+G111+G116+G123+G130</f>
        <v>27</v>
      </c>
      <c r="H131" s="34">
        <f t="shared" ref="H131" si="69">H97+H101+H111+H116+H123+H130</f>
        <v>12</v>
      </c>
      <c r="I131" s="34">
        <f t="shared" ref="I131" si="70">I97+I101+I111+I116+I123+I130</f>
        <v>115</v>
      </c>
      <c r="J131" s="34">
        <f t="shared" ref="J131" si="71">J97+J101+J111+J116+J123+J130</f>
        <v>675</v>
      </c>
      <c r="K131" s="35"/>
      <c r="L131" s="34">
        <f>L102+L104+L105+L106+L107+L108</f>
        <v>93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2">SUM(G132:G138)</f>
        <v>0</v>
      </c>
      <c r="H139" s="21">
        <f t="shared" ref="H139" si="73">SUM(H132:H138)</f>
        <v>0</v>
      </c>
      <c r="I139" s="21">
        <f t="shared" ref="I139" si="74">SUM(I132:I138)</f>
        <v>0</v>
      </c>
      <c r="J139" s="21">
        <f t="shared" ref="J139" si="75">SUM(J132:J138)</f>
        <v>0</v>
      </c>
      <c r="K139" s="27"/>
      <c r="L139" s="21">
        <f t="shared" ref="L139:L181" si="76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77</v>
      </c>
      <c r="F144" s="51">
        <v>60</v>
      </c>
      <c r="G144" s="51">
        <v>1</v>
      </c>
      <c r="H144" s="51">
        <v>3</v>
      </c>
      <c r="I144" s="51">
        <v>11</v>
      </c>
      <c r="J144" s="51">
        <v>77</v>
      </c>
      <c r="K144" s="67" t="s">
        <v>78</v>
      </c>
      <c r="L144" s="51">
        <v>6</v>
      </c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79</v>
      </c>
      <c r="F146" s="51">
        <v>80</v>
      </c>
      <c r="G146" s="51">
        <v>15</v>
      </c>
      <c r="H146" s="51">
        <v>13</v>
      </c>
      <c r="I146" s="51">
        <v>12</v>
      </c>
      <c r="J146" s="51">
        <v>223</v>
      </c>
      <c r="K146" s="66" t="s">
        <v>80</v>
      </c>
      <c r="L146" s="51">
        <v>52</v>
      </c>
    </row>
    <row r="147" spans="1:12" ht="15" x14ac:dyDescent="0.25">
      <c r="A147" s="25"/>
      <c r="B147" s="16"/>
      <c r="C147" s="11"/>
      <c r="D147" s="7" t="s">
        <v>30</v>
      </c>
      <c r="E147" s="50" t="s">
        <v>81</v>
      </c>
      <c r="F147" s="51">
        <v>150</v>
      </c>
      <c r="G147" s="51">
        <v>4</v>
      </c>
      <c r="H147" s="51">
        <v>5</v>
      </c>
      <c r="I147" s="51">
        <v>16</v>
      </c>
      <c r="J147" s="51">
        <v>122</v>
      </c>
      <c r="K147" s="66" t="s">
        <v>82</v>
      </c>
      <c r="L147" s="51">
        <v>20</v>
      </c>
    </row>
    <row r="148" spans="1:12" ht="15" x14ac:dyDescent="0.25">
      <c r="A148" s="25"/>
      <c r="B148" s="16"/>
      <c r="C148" s="11"/>
      <c r="D148" s="7" t="s">
        <v>31</v>
      </c>
      <c r="E148" s="50" t="s">
        <v>83</v>
      </c>
      <c r="F148" s="51">
        <v>200</v>
      </c>
      <c r="G148" s="51">
        <v>0</v>
      </c>
      <c r="H148" s="51">
        <v>0</v>
      </c>
      <c r="I148" s="51">
        <v>14</v>
      </c>
      <c r="J148" s="51">
        <v>60</v>
      </c>
      <c r="K148" s="68" t="s">
        <v>84</v>
      </c>
      <c r="L148" s="51">
        <v>18</v>
      </c>
    </row>
    <row r="149" spans="1:12" ht="15" x14ac:dyDescent="0.25">
      <c r="A149" s="25"/>
      <c r="B149" s="16"/>
      <c r="C149" s="11"/>
      <c r="D149" s="7" t="s">
        <v>32</v>
      </c>
      <c r="E149" s="50" t="s">
        <v>72</v>
      </c>
      <c r="F149" s="51">
        <v>60</v>
      </c>
      <c r="G149" s="51">
        <v>5</v>
      </c>
      <c r="H149" s="51">
        <v>1</v>
      </c>
      <c r="I149" s="51">
        <v>23</v>
      </c>
      <c r="J149" s="51">
        <v>116</v>
      </c>
      <c r="K149" s="52"/>
      <c r="L149" s="51">
        <v>4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 t="s">
        <v>63</v>
      </c>
      <c r="E151" s="50" t="s">
        <v>65</v>
      </c>
      <c r="F151" s="51">
        <v>50</v>
      </c>
      <c r="G151" s="51">
        <v>0.75</v>
      </c>
      <c r="H151" s="51">
        <v>1.68</v>
      </c>
      <c r="I151" s="51">
        <v>1.7</v>
      </c>
      <c r="J151" s="51">
        <v>47.6</v>
      </c>
      <c r="K151" s="52" t="s">
        <v>64</v>
      </c>
      <c r="L151" s="51">
        <v>5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600</v>
      </c>
      <c r="G153" s="21">
        <f t="shared" ref="G153" si="82">SUM(G144:G152)</f>
        <v>25.75</v>
      </c>
      <c r="H153" s="21">
        <f t="shared" ref="H153" si="83">SUM(H144:H152)</f>
        <v>23.68</v>
      </c>
      <c r="I153" s="21">
        <f t="shared" ref="I153" si="84">SUM(I144:I152)</f>
        <v>77.7</v>
      </c>
      <c r="J153" s="21">
        <f t="shared" ref="J153" si="85">SUM(J144:J152)</f>
        <v>645.6</v>
      </c>
      <c r="K153" s="27"/>
      <c r="L153" s="21">
        <f t="shared" ref="L153" ca="1" si="86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7">SUM(G154:G157)</f>
        <v>0</v>
      </c>
      <c r="H158" s="21">
        <f t="shared" ref="H158" si="88">SUM(H154:H157)</f>
        <v>0</v>
      </c>
      <c r="I158" s="21">
        <f t="shared" ref="I158" si="89">SUM(I154:I157)</f>
        <v>0</v>
      </c>
      <c r="J158" s="21">
        <f t="shared" ref="J158" si="90">SUM(J154:J157)</f>
        <v>0</v>
      </c>
      <c r="K158" s="27"/>
      <c r="L158" s="21">
        <f t="shared" ref="L158" ca="1" si="9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2">SUM(G159:G164)</f>
        <v>0</v>
      </c>
      <c r="H165" s="21">
        <f t="shared" ref="H165" si="93">SUM(H159:H164)</f>
        <v>0</v>
      </c>
      <c r="I165" s="21">
        <f t="shared" ref="I165" si="94">SUM(I159:I164)</f>
        <v>0</v>
      </c>
      <c r="J165" s="21">
        <f t="shared" ref="J165" si="95">SUM(J159:J164)</f>
        <v>0</v>
      </c>
      <c r="K165" s="27"/>
      <c r="L165" s="21">
        <f t="shared" ref="L165" ca="1" si="96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7">SUM(G166:G171)</f>
        <v>0</v>
      </c>
      <c r="H172" s="21">
        <f t="shared" ref="H172" si="98">SUM(H166:H171)</f>
        <v>0</v>
      </c>
      <c r="I172" s="21">
        <f t="shared" ref="I172" si="99">SUM(I166:I171)</f>
        <v>0</v>
      </c>
      <c r="J172" s="21">
        <f t="shared" ref="J172" si="100">SUM(J166:J171)</f>
        <v>0</v>
      </c>
      <c r="K172" s="27"/>
      <c r="L172" s="21">
        <f t="shared" ref="L172" ca="1" si="101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600</v>
      </c>
      <c r="G173" s="34">
        <f t="shared" ref="G173" si="102">G139+G143+G153+G158+G165+G172</f>
        <v>25.75</v>
      </c>
      <c r="H173" s="34">
        <f t="shared" ref="H173" si="103">H139+H143+H153+H158+H165+H172</f>
        <v>23.68</v>
      </c>
      <c r="I173" s="34">
        <f t="shared" ref="I173" si="104">I139+I143+I153+I158+I165+I172</f>
        <v>77.7</v>
      </c>
      <c r="J173" s="34">
        <f t="shared" ref="J173" si="105">J139+J143+J153+J158+J165+J172</f>
        <v>645.6</v>
      </c>
      <c r="K173" s="35"/>
      <c r="L173" s="34">
        <f>L144+L146+L147+L148+L149+L151</f>
        <v>105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6">SUM(G174:G180)</f>
        <v>0</v>
      </c>
      <c r="H181" s="21">
        <f t="shared" ref="H181" si="107">SUM(H174:H180)</f>
        <v>0</v>
      </c>
      <c r="I181" s="21">
        <f t="shared" ref="I181" si="108">SUM(I174:I180)</f>
        <v>0</v>
      </c>
      <c r="J181" s="21">
        <f t="shared" ref="J181" si="109">SUM(J174:J180)</f>
        <v>0</v>
      </c>
      <c r="K181" s="27"/>
      <c r="L181" s="21">
        <f t="shared" si="76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0">SUM(G182:G184)</f>
        <v>0</v>
      </c>
      <c r="H185" s="21">
        <f t="shared" ref="H185" si="111">SUM(H182:H184)</f>
        <v>0</v>
      </c>
      <c r="I185" s="21">
        <f t="shared" ref="I185" si="112">SUM(I182:I184)</f>
        <v>0</v>
      </c>
      <c r="J185" s="21">
        <f t="shared" ref="J185" si="113">SUM(J182:J184)</f>
        <v>0</v>
      </c>
      <c r="K185" s="27"/>
      <c r="L185" s="21">
        <f t="shared" ref="L185" ca="1" si="114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9" t="s">
        <v>85</v>
      </c>
      <c r="F186" s="51">
        <v>60</v>
      </c>
      <c r="G186" s="51">
        <v>0.4</v>
      </c>
      <c r="H186" s="51">
        <v>0</v>
      </c>
      <c r="I186" s="51">
        <v>2.5</v>
      </c>
      <c r="J186" s="51">
        <v>12</v>
      </c>
      <c r="K186" s="67" t="s">
        <v>86</v>
      </c>
      <c r="L186" s="51">
        <v>15</v>
      </c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87</v>
      </c>
      <c r="F188" s="51">
        <v>80</v>
      </c>
      <c r="G188" s="51">
        <v>13.8</v>
      </c>
      <c r="H188" s="51">
        <v>11.2</v>
      </c>
      <c r="I188" s="51">
        <v>3.3</v>
      </c>
      <c r="J188" s="51">
        <v>169.4</v>
      </c>
      <c r="K188" s="66" t="s">
        <v>88</v>
      </c>
      <c r="L188" s="51">
        <v>52</v>
      </c>
    </row>
    <row r="189" spans="1:12" ht="15" x14ac:dyDescent="0.25">
      <c r="A189" s="25"/>
      <c r="B189" s="16"/>
      <c r="C189" s="11"/>
      <c r="D189" s="7" t="s">
        <v>30</v>
      </c>
      <c r="E189" s="50" t="s">
        <v>89</v>
      </c>
      <c r="F189" s="51">
        <v>150</v>
      </c>
      <c r="G189" s="51">
        <v>4.4000000000000004</v>
      </c>
      <c r="H189" s="51">
        <v>5.9</v>
      </c>
      <c r="I189" s="51">
        <v>33.6</v>
      </c>
      <c r="J189" s="51">
        <v>205.3</v>
      </c>
      <c r="K189" s="66" t="s">
        <v>90</v>
      </c>
      <c r="L189" s="51">
        <v>10</v>
      </c>
    </row>
    <row r="190" spans="1:12" ht="15" x14ac:dyDescent="0.25">
      <c r="A190" s="25"/>
      <c r="B190" s="16"/>
      <c r="C190" s="11"/>
      <c r="D190" s="7" t="s">
        <v>31</v>
      </c>
      <c r="E190" s="50" t="s">
        <v>91</v>
      </c>
      <c r="F190" s="51">
        <v>200</v>
      </c>
      <c r="G190" s="51">
        <v>0.5</v>
      </c>
      <c r="H190" s="51">
        <v>0</v>
      </c>
      <c r="I190" s="51">
        <v>27</v>
      </c>
      <c r="J190" s="51">
        <v>110.2</v>
      </c>
      <c r="K190" s="68" t="s">
        <v>92</v>
      </c>
      <c r="L190" s="51">
        <v>6</v>
      </c>
    </row>
    <row r="191" spans="1:12" ht="15" x14ac:dyDescent="0.25">
      <c r="A191" s="25"/>
      <c r="B191" s="16"/>
      <c r="C191" s="11"/>
      <c r="D191" s="7" t="s">
        <v>32</v>
      </c>
      <c r="E191" s="50" t="s">
        <v>72</v>
      </c>
      <c r="F191" s="51">
        <v>60</v>
      </c>
      <c r="G191" s="51">
        <v>5</v>
      </c>
      <c r="H191" s="51">
        <v>1</v>
      </c>
      <c r="I191" s="51">
        <v>23</v>
      </c>
      <c r="J191" s="51">
        <v>116</v>
      </c>
      <c r="K191" s="52"/>
      <c r="L191" s="51">
        <v>4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550</v>
      </c>
      <c r="G195" s="21">
        <f t="shared" ref="G195" si="115">SUM(G186:G194)</f>
        <v>24.1</v>
      </c>
      <c r="H195" s="21">
        <f t="shared" ref="H195" si="116">SUM(H186:H194)</f>
        <v>18.100000000000001</v>
      </c>
      <c r="I195" s="21">
        <f t="shared" ref="I195" si="117">SUM(I186:I194)</f>
        <v>89.4</v>
      </c>
      <c r="J195" s="21">
        <f t="shared" ref="J195" si="118">SUM(J186:J194)</f>
        <v>612.90000000000009</v>
      </c>
      <c r="K195" s="27"/>
      <c r="L195" s="21">
        <f t="shared" ref="L195" ca="1" si="119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0">SUM(G196:G199)</f>
        <v>0</v>
      </c>
      <c r="H200" s="21">
        <f t="shared" ref="H200" si="121">SUM(H196:H199)</f>
        <v>0</v>
      </c>
      <c r="I200" s="21">
        <f t="shared" ref="I200" si="122">SUM(I196:I199)</f>
        <v>0</v>
      </c>
      <c r="J200" s="21">
        <f t="shared" ref="J200" si="123">SUM(J196:J199)</f>
        <v>0</v>
      </c>
      <c r="K200" s="27"/>
      <c r="L200" s="21">
        <f t="shared" ref="L200" ca="1" si="124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5">SUM(G201:G206)</f>
        <v>0</v>
      </c>
      <c r="H207" s="21">
        <f t="shared" ref="H207" si="126">SUM(H201:H206)</f>
        <v>0</v>
      </c>
      <c r="I207" s="21">
        <f t="shared" ref="I207" si="127">SUM(I201:I206)</f>
        <v>0</v>
      </c>
      <c r="J207" s="21">
        <f t="shared" ref="J207" si="128">SUM(J201:J206)</f>
        <v>0</v>
      </c>
      <c r="K207" s="27"/>
      <c r="L207" s="21">
        <f t="shared" ref="L207" ca="1" si="129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0">SUM(G208:G213)</f>
        <v>0</v>
      </c>
      <c r="H214" s="21">
        <f t="shared" ref="H214" si="131">SUM(H208:H213)</f>
        <v>0</v>
      </c>
      <c r="I214" s="21">
        <f t="shared" ref="I214" si="132">SUM(I208:I213)</f>
        <v>0</v>
      </c>
      <c r="J214" s="21">
        <f t="shared" ref="J214" si="133">SUM(J208:J213)</f>
        <v>0</v>
      </c>
      <c r="K214" s="27"/>
      <c r="L214" s="21">
        <f t="shared" ref="L214" ca="1" si="134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550</v>
      </c>
      <c r="G215" s="34">
        <f t="shared" ref="G215" si="135">G181+G185+G195+G200+G207+G214</f>
        <v>24.1</v>
      </c>
      <c r="H215" s="34">
        <f t="shared" ref="H215" si="136">H181+H185+H195+H200+H207+H214</f>
        <v>18.100000000000001</v>
      </c>
      <c r="I215" s="34">
        <f t="shared" ref="I215" si="137">I181+I185+I195+I200+I207+I214</f>
        <v>89.4</v>
      </c>
      <c r="J215" s="34">
        <f t="shared" ref="J215" si="138">J181+J185+J195+J200+J207+J214</f>
        <v>612.90000000000009</v>
      </c>
      <c r="K215" s="35"/>
      <c r="L215" s="34">
        <f>L186+L188+L189+L190+L191</f>
        <v>87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70" t="s">
        <v>93</v>
      </c>
      <c r="F216" s="48">
        <v>200</v>
      </c>
      <c r="G216" s="48">
        <v>5</v>
      </c>
      <c r="H216" s="48">
        <v>7</v>
      </c>
      <c r="I216" s="48">
        <v>25</v>
      </c>
      <c r="J216" s="48">
        <v>180</v>
      </c>
      <c r="K216" s="71" t="s">
        <v>49</v>
      </c>
      <c r="L216" s="48">
        <v>27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4" t="s">
        <v>50</v>
      </c>
      <c r="F218" s="51">
        <v>200</v>
      </c>
      <c r="G218" s="51">
        <v>2</v>
      </c>
      <c r="H218" s="51">
        <v>1</v>
      </c>
      <c r="I218" s="51">
        <v>9</v>
      </c>
      <c r="J218" s="51">
        <v>53</v>
      </c>
      <c r="K218" s="66" t="s">
        <v>51</v>
      </c>
      <c r="L218" s="51">
        <v>7</v>
      </c>
    </row>
    <row r="219" spans="1:12" ht="15" x14ac:dyDescent="0.25">
      <c r="A219" s="25"/>
      <c r="B219" s="16"/>
      <c r="C219" s="11"/>
      <c r="D219" s="7" t="s">
        <v>23</v>
      </c>
      <c r="E219" s="64" t="s">
        <v>52</v>
      </c>
      <c r="F219" s="51">
        <v>30</v>
      </c>
      <c r="G219" s="51">
        <v>2</v>
      </c>
      <c r="H219" s="51">
        <v>0</v>
      </c>
      <c r="I219" s="51">
        <v>12</v>
      </c>
      <c r="J219" s="51">
        <v>58</v>
      </c>
      <c r="K219" s="52"/>
      <c r="L219" s="51">
        <v>4</v>
      </c>
    </row>
    <row r="220" spans="1:12" ht="15" x14ac:dyDescent="0.25">
      <c r="A220" s="25"/>
      <c r="B220" s="16"/>
      <c r="C220" s="11"/>
      <c r="D220" s="7" t="s">
        <v>24</v>
      </c>
      <c r="E220" s="50" t="s">
        <v>94</v>
      </c>
      <c r="F220" s="51">
        <v>150</v>
      </c>
      <c r="G220" s="51">
        <v>1</v>
      </c>
      <c r="H220" s="51">
        <v>1</v>
      </c>
      <c r="I220" s="51">
        <v>14</v>
      </c>
      <c r="J220" s="51">
        <v>61</v>
      </c>
      <c r="K220" s="52"/>
      <c r="L220" s="51">
        <v>26.5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580</v>
      </c>
      <c r="G223" s="21">
        <f t="shared" ref="G223" si="139">SUM(G216:G222)</f>
        <v>10</v>
      </c>
      <c r="H223" s="21">
        <f t="shared" ref="H223" si="140">SUM(H216:H222)</f>
        <v>9</v>
      </c>
      <c r="I223" s="21">
        <f t="shared" ref="I223" si="141">SUM(I216:I222)</f>
        <v>60</v>
      </c>
      <c r="J223" s="21">
        <f t="shared" ref="J223" si="142">SUM(J216:J222)</f>
        <v>352</v>
      </c>
      <c r="K223" s="27"/>
      <c r="L223" s="21">
        <f t="shared" ref="L223:L265" si="143">SUM(L216:L222)</f>
        <v>64.5</v>
      </c>
    </row>
    <row r="224" spans="1:12" ht="15" x14ac:dyDescent="0.25">
      <c r="A224" s="28">
        <f>A216</f>
        <v>1</v>
      </c>
      <c r="B224" s="14"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4">SUM(G224:G226)</f>
        <v>0</v>
      </c>
      <c r="H227" s="21">
        <f t="shared" ref="H227" si="145">SUM(H224:H226)</f>
        <v>0</v>
      </c>
      <c r="I227" s="21">
        <f t="shared" ref="I227" si="146">SUM(I224:I226)</f>
        <v>0</v>
      </c>
      <c r="J227" s="21">
        <f t="shared" ref="J227" si="147">SUM(J224:J226)</f>
        <v>0</v>
      </c>
      <c r="K227" s="27"/>
      <c r="L227" s="21">
        <f t="shared" ref="L227" ca="1" si="148">SUM(L224:L232)</f>
        <v>0</v>
      </c>
    </row>
    <row r="228" spans="1:12" ht="15" x14ac:dyDescent="0.25">
      <c r="A228" s="28">
        <f>A216</f>
        <v>1</v>
      </c>
      <c r="B228" s="14">
        <v>6</v>
      </c>
      <c r="C228" s="10" t="s">
        <v>26</v>
      </c>
      <c r="D228" s="7" t="s">
        <v>27</v>
      </c>
      <c r="E228" s="50" t="s">
        <v>54</v>
      </c>
      <c r="F228" s="51">
        <v>30</v>
      </c>
      <c r="G228" s="51">
        <v>7</v>
      </c>
      <c r="H228" s="51">
        <v>9</v>
      </c>
      <c r="I228" s="51">
        <v>0</v>
      </c>
      <c r="J228" s="51">
        <v>109</v>
      </c>
      <c r="K228" s="52"/>
      <c r="L228" s="51">
        <v>28</v>
      </c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66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66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30</v>
      </c>
      <c r="G237" s="21">
        <f t="shared" ref="G237" si="149">SUM(G228:G236)</f>
        <v>7</v>
      </c>
      <c r="H237" s="21">
        <f t="shared" ref="H237" si="150">SUM(H228:H236)</f>
        <v>9</v>
      </c>
      <c r="I237" s="21">
        <f t="shared" ref="I237" si="151">SUM(I228:I236)</f>
        <v>0</v>
      </c>
      <c r="J237" s="21">
        <f t="shared" ref="J237" si="152">SUM(J228:J236)</f>
        <v>109</v>
      </c>
      <c r="K237" s="27"/>
      <c r="L237" s="21">
        <f t="shared" ref="L237" ca="1" si="153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4">SUM(G238:G241)</f>
        <v>0</v>
      </c>
      <c r="H242" s="21">
        <f t="shared" ref="H242" si="155">SUM(H238:H241)</f>
        <v>0</v>
      </c>
      <c r="I242" s="21">
        <f t="shared" ref="I242" si="156">SUM(I238:I241)</f>
        <v>0</v>
      </c>
      <c r="J242" s="21">
        <f t="shared" ref="J242" si="157">SUM(J238:J241)</f>
        <v>0</v>
      </c>
      <c r="K242" s="27"/>
      <c r="L242" s="21">
        <f t="shared" ref="L242" ca="1" si="158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9">SUM(G243:G248)</f>
        <v>0</v>
      </c>
      <c r="H249" s="21">
        <f t="shared" ref="H249" si="160">SUM(H243:H248)</f>
        <v>0</v>
      </c>
      <c r="I249" s="21">
        <f t="shared" ref="I249" si="161">SUM(I243:I248)</f>
        <v>0</v>
      </c>
      <c r="J249" s="21">
        <f t="shared" ref="J249" si="162">SUM(J243:J248)</f>
        <v>0</v>
      </c>
      <c r="K249" s="27"/>
      <c r="L249" s="21">
        <f t="shared" ref="L249" ca="1" si="163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4">SUM(G250:G255)</f>
        <v>0</v>
      </c>
      <c r="H256" s="21">
        <f t="shared" ref="H256" si="165">SUM(H250:H255)</f>
        <v>0</v>
      </c>
      <c r="I256" s="21">
        <f t="shared" ref="I256" si="166">SUM(I250:I255)</f>
        <v>0</v>
      </c>
      <c r="J256" s="21">
        <f t="shared" ref="J256" si="167">SUM(J250:J255)</f>
        <v>0</v>
      </c>
      <c r="K256" s="27"/>
      <c r="L256" s="21">
        <f t="shared" ref="L256" ca="1" si="168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610</v>
      </c>
      <c r="G257" s="34">
        <f t="shared" ref="G257" si="169">G223+G227+G237+G242+G249+G256</f>
        <v>17</v>
      </c>
      <c r="H257" s="34">
        <f t="shared" ref="H257" si="170">H223+H227+H237+H242+H249+H256</f>
        <v>18</v>
      </c>
      <c r="I257" s="34">
        <f t="shared" ref="I257" si="171">I223+I227+I237+I242+I249+I256</f>
        <v>60</v>
      </c>
      <c r="J257" s="34">
        <f t="shared" ref="J257" si="172">J223+J227+J237+J242+J249+J256</f>
        <v>461</v>
      </c>
      <c r="K257" s="35"/>
      <c r="L257" s="34">
        <f>L216+L218+L219+L220+L228</f>
        <v>92.5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3">SUM(G258:G264)</f>
        <v>0</v>
      </c>
      <c r="H265" s="21">
        <f t="shared" ref="H265" si="174">SUM(H258:H264)</f>
        <v>0</v>
      </c>
      <c r="I265" s="21">
        <f t="shared" ref="I265" si="175">SUM(I258:I264)</f>
        <v>0</v>
      </c>
      <c r="J265" s="21">
        <f t="shared" ref="J265" si="176">SUM(J258:J264)</f>
        <v>0</v>
      </c>
      <c r="K265" s="27"/>
      <c r="L265" s="21">
        <f t="shared" si="143"/>
        <v>0</v>
      </c>
    </row>
    <row r="266" spans="1:12" ht="15" x14ac:dyDescent="0.25">
      <c r="A266" s="28">
        <f>A258</f>
        <v>1</v>
      </c>
      <c r="B266" s="14"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7">SUM(G266:G268)</f>
        <v>0</v>
      </c>
      <c r="H269" s="21">
        <f t="shared" ref="H269" si="178">SUM(H266:H268)</f>
        <v>0</v>
      </c>
      <c r="I269" s="21">
        <f t="shared" ref="I269" si="179">SUM(I266:I268)</f>
        <v>0</v>
      </c>
      <c r="J269" s="21">
        <f t="shared" ref="J269" si="180">SUM(J266:J268)</f>
        <v>0</v>
      </c>
      <c r="K269" s="27"/>
      <c r="L269" s="21">
        <f t="shared" ref="L269" ca="1" si="181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9" t="s">
        <v>85</v>
      </c>
      <c r="F270" s="51">
        <v>60</v>
      </c>
      <c r="G270" s="51">
        <v>0.4</v>
      </c>
      <c r="H270" s="51">
        <v>0</v>
      </c>
      <c r="I270" s="51">
        <v>2.5</v>
      </c>
      <c r="J270" s="51">
        <v>12</v>
      </c>
      <c r="K270" s="67" t="s">
        <v>86</v>
      </c>
      <c r="L270" s="51">
        <v>15</v>
      </c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95</v>
      </c>
      <c r="F272" s="51">
        <v>80</v>
      </c>
      <c r="G272" s="51">
        <v>15.3</v>
      </c>
      <c r="H272" s="51">
        <v>19.899999999999999</v>
      </c>
      <c r="I272" s="51">
        <v>4.4000000000000004</v>
      </c>
      <c r="J272" s="51">
        <v>257.89999999999998</v>
      </c>
      <c r="K272" s="52" t="s">
        <v>96</v>
      </c>
      <c r="L272" s="51">
        <v>62</v>
      </c>
    </row>
    <row r="273" spans="1:12" ht="15" x14ac:dyDescent="0.25">
      <c r="A273" s="25"/>
      <c r="B273" s="16"/>
      <c r="C273" s="11"/>
      <c r="D273" s="7" t="s">
        <v>30</v>
      </c>
      <c r="E273" s="50" t="s">
        <v>97</v>
      </c>
      <c r="F273" s="51">
        <v>150</v>
      </c>
      <c r="G273" s="51">
        <v>3.6</v>
      </c>
      <c r="H273" s="51">
        <v>5.2</v>
      </c>
      <c r="I273" s="51">
        <v>38</v>
      </c>
      <c r="J273" s="51">
        <v>213.5</v>
      </c>
      <c r="K273" s="52" t="s">
        <v>98</v>
      </c>
      <c r="L273" s="51">
        <v>14</v>
      </c>
    </row>
    <row r="274" spans="1:12" ht="15" x14ac:dyDescent="0.25">
      <c r="A274" s="25"/>
      <c r="B274" s="16"/>
      <c r="C274" s="11"/>
      <c r="D274" s="7" t="s">
        <v>31</v>
      </c>
      <c r="E274" s="50" t="s">
        <v>61</v>
      </c>
      <c r="F274" s="51">
        <v>200</v>
      </c>
      <c r="G274" s="51">
        <v>1.8</v>
      </c>
      <c r="H274" s="51">
        <v>0</v>
      </c>
      <c r="I274" s="51">
        <v>28.6</v>
      </c>
      <c r="J274" s="51">
        <v>121.4</v>
      </c>
      <c r="K274" s="68" t="s">
        <v>62</v>
      </c>
      <c r="L274" s="51">
        <v>8</v>
      </c>
    </row>
    <row r="275" spans="1:12" ht="15" x14ac:dyDescent="0.25">
      <c r="A275" s="25"/>
      <c r="B275" s="16"/>
      <c r="C275" s="11"/>
      <c r="D275" s="7" t="s">
        <v>32</v>
      </c>
      <c r="E275" s="50" t="s">
        <v>72</v>
      </c>
      <c r="F275" s="51">
        <v>60</v>
      </c>
      <c r="G275" s="51">
        <v>5</v>
      </c>
      <c r="H275" s="51">
        <v>1</v>
      </c>
      <c r="I275" s="51">
        <v>23</v>
      </c>
      <c r="J275" s="51">
        <v>116</v>
      </c>
      <c r="K275" s="52"/>
      <c r="L275" s="51">
        <v>4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550</v>
      </c>
      <c r="G279" s="21">
        <f t="shared" ref="G279" si="182">SUM(G270:G278)</f>
        <v>26.1</v>
      </c>
      <c r="H279" s="21">
        <f t="shared" ref="H279" si="183">SUM(H270:H278)</f>
        <v>26.099999999999998</v>
      </c>
      <c r="I279" s="21">
        <f t="shared" ref="I279" si="184">SUM(I270:I278)</f>
        <v>96.5</v>
      </c>
      <c r="J279" s="21">
        <f t="shared" ref="J279" si="185">SUM(J270:J278)</f>
        <v>720.8</v>
      </c>
      <c r="K279" s="27"/>
      <c r="L279" s="21">
        <f t="shared" ref="L279" ca="1" si="186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7">SUM(G280:G283)</f>
        <v>0</v>
      </c>
      <c r="H284" s="21">
        <f t="shared" ref="H284" si="188">SUM(H280:H283)</f>
        <v>0</v>
      </c>
      <c r="I284" s="21">
        <f t="shared" ref="I284" si="189">SUM(I280:I283)</f>
        <v>0</v>
      </c>
      <c r="J284" s="21">
        <f t="shared" ref="J284" si="190">SUM(J280:J283)</f>
        <v>0</v>
      </c>
      <c r="K284" s="27"/>
      <c r="L284" s="21">
        <f t="shared" ref="L284" ca="1" si="19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2">SUM(G285:G290)</f>
        <v>0</v>
      </c>
      <c r="H291" s="21">
        <f t="shared" ref="H291" si="193">SUM(H285:H290)</f>
        <v>0</v>
      </c>
      <c r="I291" s="21">
        <f t="shared" ref="I291" si="194">SUM(I285:I290)</f>
        <v>0</v>
      </c>
      <c r="J291" s="21">
        <f t="shared" ref="J291" si="195">SUM(J285:J290)</f>
        <v>0</v>
      </c>
      <c r="K291" s="27"/>
      <c r="L291" s="21">
        <f t="shared" ref="L291" ca="1" si="196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7">SUM(G292:G297)</f>
        <v>0</v>
      </c>
      <c r="H298" s="21">
        <f t="shared" ref="H298" si="198">SUM(H292:H297)</f>
        <v>0</v>
      </c>
      <c r="I298" s="21">
        <f t="shared" ref="I298" si="199">SUM(I292:I297)</f>
        <v>0</v>
      </c>
      <c r="J298" s="21">
        <f t="shared" ref="J298" si="200">SUM(J292:J297)</f>
        <v>0</v>
      </c>
      <c r="K298" s="27"/>
      <c r="L298" s="21">
        <f t="shared" ref="L298" ca="1" si="20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550</v>
      </c>
      <c r="G299" s="34">
        <f t="shared" ref="G299" si="202">G265+G269+G279+G284+G291+G298</f>
        <v>26.1</v>
      </c>
      <c r="H299" s="34">
        <f t="shared" ref="H299" si="203">H265+H269+H279+H284+H291+H298</f>
        <v>26.099999999999998</v>
      </c>
      <c r="I299" s="34">
        <f t="shared" ref="I299" si="204">I265+I269+I279+I284+I291+I298</f>
        <v>96.5</v>
      </c>
      <c r="J299" s="34">
        <f t="shared" ref="J299" si="205">J265+J269+J279+J284+J291+J298</f>
        <v>720.8</v>
      </c>
      <c r="K299" s="35"/>
      <c r="L299" s="34">
        <f>L270+L272+L273+L274+L275</f>
        <v>103</v>
      </c>
    </row>
    <row r="300" spans="1:12" ht="15" x14ac:dyDescent="0.25">
      <c r="A300" s="22">
        <v>2</v>
      </c>
      <c r="B300" s="23">
        <v>8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6">SUM(G300:G306)</f>
        <v>0</v>
      </c>
      <c r="H307" s="21">
        <f t="shared" ref="H307" si="207">SUM(H300:H306)</f>
        <v>0</v>
      </c>
      <c r="I307" s="21">
        <f t="shared" ref="I307" si="208">SUM(I300:I306)</f>
        <v>0</v>
      </c>
      <c r="J307" s="21">
        <f t="shared" ref="J307" si="209">SUM(J300:J306)</f>
        <v>0</v>
      </c>
      <c r="K307" s="27"/>
      <c r="L307" s="21">
        <f t="shared" ref="L307:L349" si="210">SUM(L300:L306)</f>
        <v>0</v>
      </c>
    </row>
    <row r="308" spans="1:12" ht="15" x14ac:dyDescent="0.25">
      <c r="A308" s="28">
        <f>A300</f>
        <v>2</v>
      </c>
      <c r="B308" s="14"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5" x14ac:dyDescent="0.25">
      <c r="A312" s="28">
        <f>A300</f>
        <v>2</v>
      </c>
      <c r="B312" s="14">
        <v>8</v>
      </c>
      <c r="C312" s="10" t="s">
        <v>26</v>
      </c>
      <c r="D312" s="7" t="s">
        <v>27</v>
      </c>
      <c r="E312" s="50" t="s">
        <v>99</v>
      </c>
      <c r="F312" s="51">
        <v>80</v>
      </c>
      <c r="G312" s="51">
        <v>1</v>
      </c>
      <c r="H312" s="51">
        <v>7.1</v>
      </c>
      <c r="I312" s="51">
        <v>6</v>
      </c>
      <c r="J312" s="51">
        <v>91.8</v>
      </c>
      <c r="K312" s="52" t="s">
        <v>100</v>
      </c>
      <c r="L312" s="51">
        <v>10</v>
      </c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101</v>
      </c>
      <c r="F314" s="51">
        <v>80</v>
      </c>
      <c r="G314" s="51">
        <v>13</v>
      </c>
      <c r="H314" s="51">
        <v>9</v>
      </c>
      <c r="I314" s="51">
        <v>5.0999999999999996</v>
      </c>
      <c r="J314" s="51">
        <v>154.1</v>
      </c>
      <c r="K314" s="52" t="s">
        <v>102</v>
      </c>
      <c r="L314" s="51">
        <v>37</v>
      </c>
    </row>
    <row r="315" spans="1:12" ht="15" x14ac:dyDescent="0.25">
      <c r="A315" s="25"/>
      <c r="B315" s="16"/>
      <c r="C315" s="11"/>
      <c r="D315" s="7" t="s">
        <v>30</v>
      </c>
      <c r="E315" s="50" t="s">
        <v>103</v>
      </c>
      <c r="F315" s="51">
        <v>200</v>
      </c>
      <c r="G315" s="51">
        <v>4</v>
      </c>
      <c r="H315" s="51">
        <v>7.6</v>
      </c>
      <c r="I315" s="51">
        <v>31.6</v>
      </c>
      <c r="J315" s="51">
        <v>211.06</v>
      </c>
      <c r="K315" s="52" t="s">
        <v>104</v>
      </c>
      <c r="L315" s="51">
        <v>19</v>
      </c>
    </row>
    <row r="316" spans="1:12" ht="15" x14ac:dyDescent="0.25">
      <c r="A316" s="25"/>
      <c r="B316" s="16"/>
      <c r="C316" s="11"/>
      <c r="D316" s="7" t="s">
        <v>31</v>
      </c>
      <c r="E316" s="50" t="s">
        <v>105</v>
      </c>
      <c r="F316" s="51">
        <v>200</v>
      </c>
      <c r="G316" s="51">
        <v>0.5</v>
      </c>
      <c r="H316" s="51">
        <v>0</v>
      </c>
      <c r="I316" s="51">
        <v>27</v>
      </c>
      <c r="J316" s="51">
        <v>110.2</v>
      </c>
      <c r="K316" s="52" t="s">
        <v>92</v>
      </c>
      <c r="L316" s="51">
        <v>6</v>
      </c>
    </row>
    <row r="317" spans="1:12" ht="15" x14ac:dyDescent="0.25">
      <c r="A317" s="25"/>
      <c r="B317" s="16"/>
      <c r="C317" s="11"/>
      <c r="D317" s="7" t="s">
        <v>32</v>
      </c>
      <c r="E317" s="50" t="s">
        <v>72</v>
      </c>
      <c r="F317" s="51">
        <v>60</v>
      </c>
      <c r="G317" s="51">
        <v>5</v>
      </c>
      <c r="H317" s="51">
        <v>1</v>
      </c>
      <c r="I317" s="51">
        <v>23</v>
      </c>
      <c r="J317" s="51">
        <v>116</v>
      </c>
      <c r="K317" s="52"/>
      <c r="L317" s="51">
        <v>4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620</v>
      </c>
      <c r="G321" s="21">
        <f t="shared" ref="G321" si="216">SUM(G312:G320)</f>
        <v>23.5</v>
      </c>
      <c r="H321" s="21">
        <f t="shared" ref="H321" si="217">SUM(H312:H320)</f>
        <v>24.700000000000003</v>
      </c>
      <c r="I321" s="21">
        <f t="shared" ref="I321" si="218">SUM(I312:I320)</f>
        <v>92.7</v>
      </c>
      <c r="J321" s="21">
        <f t="shared" ref="J321" si="219">SUM(J312:J320)</f>
        <v>683.16</v>
      </c>
      <c r="K321" s="27"/>
      <c r="L321" s="21">
        <f t="shared" ref="L321" ca="1" si="220">SUM(L318:L326)</f>
        <v>0</v>
      </c>
    </row>
    <row r="322" spans="1:12" ht="15" x14ac:dyDescent="0.25">
      <c r="A322" s="28">
        <f>A300</f>
        <v>2</v>
      </c>
      <c r="B322" s="14"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1">SUM(G322:G325)</f>
        <v>0</v>
      </c>
      <c r="H326" s="21">
        <f t="shared" ref="H326" si="222">SUM(H322:H325)</f>
        <v>0</v>
      </c>
      <c r="I326" s="21">
        <f t="shared" ref="I326" si="223">SUM(I322:I325)</f>
        <v>0</v>
      </c>
      <c r="J326" s="21">
        <f t="shared" ref="J326" si="224">SUM(J322:J325)</f>
        <v>0</v>
      </c>
      <c r="K326" s="27"/>
      <c r="L326" s="21">
        <f t="shared" ref="L326" ca="1" si="225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6">SUM(G327:G332)</f>
        <v>0</v>
      </c>
      <c r="H333" s="21">
        <f t="shared" ref="H333" si="227">SUM(H327:H332)</f>
        <v>0</v>
      </c>
      <c r="I333" s="21">
        <f t="shared" ref="I333" si="228">SUM(I327:I332)</f>
        <v>0</v>
      </c>
      <c r="J333" s="21">
        <f t="shared" ref="J333" si="229">SUM(J327:J332)</f>
        <v>0</v>
      </c>
      <c r="K333" s="27"/>
      <c r="L333" s="21">
        <f t="shared" ref="L333" ca="1" si="230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1">SUM(G334:G339)</f>
        <v>0</v>
      </c>
      <c r="H340" s="21">
        <f t="shared" ref="H340" si="232">SUM(H334:H339)</f>
        <v>0</v>
      </c>
      <c r="I340" s="21">
        <f t="shared" ref="I340" si="233">SUM(I334:I339)</f>
        <v>0</v>
      </c>
      <c r="J340" s="21">
        <f t="shared" ref="J340" si="234">SUM(J334:J339)</f>
        <v>0</v>
      </c>
      <c r="K340" s="27"/>
      <c r="L340" s="21">
        <f t="shared" ref="L340" ca="1" si="235">SUM(L334:L342)</f>
        <v>0</v>
      </c>
    </row>
    <row r="341" spans="1:12" ht="15.75" customHeight="1" x14ac:dyDescent="0.2">
      <c r="A341" s="31">
        <f>A300</f>
        <v>2</v>
      </c>
      <c r="B341" s="32">
        <f>B300</f>
        <v>8</v>
      </c>
      <c r="C341" s="58" t="s">
        <v>4</v>
      </c>
      <c r="D341" s="59"/>
      <c r="E341" s="33"/>
      <c r="F341" s="34">
        <f>F307+F311+F321+F326+F333+F340</f>
        <v>620</v>
      </c>
      <c r="G341" s="34">
        <f t="shared" ref="G341" si="236">G307+G311+G321+G326+G333+G340</f>
        <v>23.5</v>
      </c>
      <c r="H341" s="34">
        <f t="shared" ref="H341" si="237">H307+H311+H321+H326+H333+H340</f>
        <v>24.700000000000003</v>
      </c>
      <c r="I341" s="34">
        <f t="shared" ref="I341" si="238">I307+I311+I321+I326+I333+I340</f>
        <v>92.7</v>
      </c>
      <c r="J341" s="34">
        <f t="shared" ref="J341" si="239">J307+J311+J321+J326+J333+J340</f>
        <v>683.16</v>
      </c>
      <c r="K341" s="35"/>
      <c r="L341" s="34">
        <f>L312+L314+L315+L316+L317</f>
        <v>76</v>
      </c>
    </row>
    <row r="342" spans="1:12" ht="15" x14ac:dyDescent="0.25">
      <c r="A342" s="15">
        <v>2</v>
      </c>
      <c r="B342" s="16">
        <v>9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40">SUM(G342:G348)</f>
        <v>0</v>
      </c>
      <c r="H349" s="21">
        <f t="shared" ref="H349" si="241">SUM(H342:H348)</f>
        <v>0</v>
      </c>
      <c r="I349" s="21">
        <f t="shared" ref="I349" si="242">SUM(I342:I348)</f>
        <v>0</v>
      </c>
      <c r="J349" s="21">
        <f t="shared" ref="J349" si="243">SUM(J342:J348)</f>
        <v>0</v>
      </c>
      <c r="K349" s="27"/>
      <c r="L349" s="21">
        <f t="shared" si="210"/>
        <v>0</v>
      </c>
    </row>
    <row r="350" spans="1:12" ht="15" x14ac:dyDescent="0.25">
      <c r="A350" s="14">
        <f>A342</f>
        <v>2</v>
      </c>
      <c r="B350" s="14"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4">SUM(G350:G352)</f>
        <v>0</v>
      </c>
      <c r="H353" s="21">
        <f t="shared" ref="H353" si="245">SUM(H350:H352)</f>
        <v>0</v>
      </c>
      <c r="I353" s="21">
        <f t="shared" ref="I353" si="246">SUM(I350:I352)</f>
        <v>0</v>
      </c>
      <c r="J353" s="21">
        <f t="shared" ref="J353" si="247">SUM(J350:J352)</f>
        <v>0</v>
      </c>
      <c r="K353" s="27"/>
      <c r="L353" s="21">
        <f t="shared" ref="L353" ca="1" si="248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 t="s">
        <v>106</v>
      </c>
      <c r="F354" s="51">
        <v>60</v>
      </c>
      <c r="G354" s="51">
        <v>1.4</v>
      </c>
      <c r="H354" s="51">
        <v>4.3</v>
      </c>
      <c r="I354" s="51">
        <v>7</v>
      </c>
      <c r="J354" s="51">
        <v>71.8</v>
      </c>
      <c r="K354" s="52" t="s">
        <v>56</v>
      </c>
      <c r="L354" s="51">
        <v>10</v>
      </c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107</v>
      </c>
      <c r="F356" s="51">
        <v>80</v>
      </c>
      <c r="G356" s="51">
        <v>15</v>
      </c>
      <c r="H356" s="51">
        <v>12.7</v>
      </c>
      <c r="I356" s="51">
        <v>12.2</v>
      </c>
      <c r="J356" s="51">
        <v>222.8</v>
      </c>
      <c r="K356" s="52" t="s">
        <v>58</v>
      </c>
      <c r="L356" s="51">
        <v>60</v>
      </c>
    </row>
    <row r="357" spans="1:12" ht="15" x14ac:dyDescent="0.25">
      <c r="A357" s="15"/>
      <c r="B357" s="16"/>
      <c r="C357" s="11"/>
      <c r="D357" s="7" t="s">
        <v>30</v>
      </c>
      <c r="E357" s="50" t="s">
        <v>108</v>
      </c>
      <c r="F357" s="51">
        <v>150</v>
      </c>
      <c r="G357" s="51">
        <v>2.9</v>
      </c>
      <c r="H357" s="51">
        <v>7.4</v>
      </c>
      <c r="I357" s="51">
        <v>15.4</v>
      </c>
      <c r="J357" s="51">
        <v>139.9</v>
      </c>
      <c r="K357" s="52" t="s">
        <v>60</v>
      </c>
      <c r="L357" s="51">
        <v>19</v>
      </c>
    </row>
    <row r="358" spans="1:12" ht="15" x14ac:dyDescent="0.25">
      <c r="A358" s="15"/>
      <c r="B358" s="16"/>
      <c r="C358" s="11"/>
      <c r="D358" s="7" t="s">
        <v>31</v>
      </c>
      <c r="E358" s="50" t="s">
        <v>109</v>
      </c>
      <c r="F358" s="51">
        <v>200</v>
      </c>
      <c r="G358" s="51">
        <v>1.8</v>
      </c>
      <c r="H358" s="51">
        <v>0</v>
      </c>
      <c r="I358" s="51">
        <v>28.6</v>
      </c>
      <c r="J358" s="51">
        <v>121.4</v>
      </c>
      <c r="K358" s="52" t="s">
        <v>62</v>
      </c>
      <c r="L358" s="51">
        <v>12</v>
      </c>
    </row>
    <row r="359" spans="1:12" ht="15" x14ac:dyDescent="0.25">
      <c r="A359" s="15"/>
      <c r="B359" s="16"/>
      <c r="C359" s="11"/>
      <c r="D359" s="7" t="s">
        <v>32</v>
      </c>
      <c r="E359" s="50" t="s">
        <v>72</v>
      </c>
      <c r="F359" s="51">
        <v>60</v>
      </c>
      <c r="G359" s="51">
        <v>5</v>
      </c>
      <c r="H359" s="51">
        <v>1</v>
      </c>
      <c r="I359" s="51">
        <v>23</v>
      </c>
      <c r="J359" s="51">
        <v>116</v>
      </c>
      <c r="K359" s="52"/>
      <c r="L359" s="51">
        <v>4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550</v>
      </c>
      <c r="G363" s="21">
        <f t="shared" ref="G363" si="249">SUM(G354:G362)</f>
        <v>26.099999999999998</v>
      </c>
      <c r="H363" s="21">
        <f t="shared" ref="H363" si="250">SUM(H354:H362)</f>
        <v>25.4</v>
      </c>
      <c r="I363" s="21">
        <f t="shared" ref="I363" si="251">SUM(I354:I362)</f>
        <v>86.2</v>
      </c>
      <c r="J363" s="21">
        <f t="shared" ref="J363" si="252">SUM(J354:J362)</f>
        <v>671.9</v>
      </c>
      <c r="K363" s="27"/>
      <c r="L363" s="21">
        <f t="shared" ref="L363" ca="1" si="253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4">SUM(G364:G367)</f>
        <v>0</v>
      </c>
      <c r="H368" s="21">
        <f t="shared" ref="H368" si="255">SUM(H364:H367)</f>
        <v>0</v>
      </c>
      <c r="I368" s="21">
        <f t="shared" ref="I368" si="256">SUM(I364:I367)</f>
        <v>0</v>
      </c>
      <c r="J368" s="21">
        <f t="shared" ref="J368" si="257">SUM(J364:J367)</f>
        <v>0</v>
      </c>
      <c r="K368" s="27"/>
      <c r="L368" s="21">
        <f t="shared" ref="L368" ca="1" si="258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9">SUM(G369:G374)</f>
        <v>0</v>
      </c>
      <c r="H375" s="21">
        <f t="shared" ref="H375" si="260">SUM(H369:H374)</f>
        <v>0</v>
      </c>
      <c r="I375" s="21">
        <f t="shared" ref="I375" si="261">SUM(I369:I374)</f>
        <v>0</v>
      </c>
      <c r="J375" s="21">
        <f t="shared" ref="J375" si="262">SUM(J369:J374)</f>
        <v>0</v>
      </c>
      <c r="K375" s="27"/>
      <c r="L375" s="21">
        <f t="shared" ref="L375" ca="1" si="263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4">SUM(G376:G381)</f>
        <v>0</v>
      </c>
      <c r="H382" s="21">
        <f t="shared" ref="H382" si="265">SUM(H376:H381)</f>
        <v>0</v>
      </c>
      <c r="I382" s="21">
        <f t="shared" ref="I382" si="266">SUM(I376:I381)</f>
        <v>0</v>
      </c>
      <c r="J382" s="21">
        <f t="shared" ref="J382" si="267">SUM(J376:J381)</f>
        <v>0</v>
      </c>
      <c r="K382" s="27"/>
      <c r="L382" s="21">
        <f t="shared" ref="L382" ca="1" si="268">SUM(L376:L384)</f>
        <v>0</v>
      </c>
    </row>
    <row r="383" spans="1:12" ht="15.75" customHeight="1" x14ac:dyDescent="0.2">
      <c r="A383" s="36">
        <f>A342</f>
        <v>2</v>
      </c>
      <c r="B383" s="36">
        <f>B342</f>
        <v>9</v>
      </c>
      <c r="C383" s="58" t="s">
        <v>4</v>
      </c>
      <c r="D383" s="59"/>
      <c r="E383" s="33"/>
      <c r="F383" s="34">
        <f>F349+F353+F363+F368+F375+F382</f>
        <v>550</v>
      </c>
      <c r="G383" s="34">
        <f t="shared" ref="G383" si="269">G349+G353+G363+G368+G375+G382</f>
        <v>26.099999999999998</v>
      </c>
      <c r="H383" s="34">
        <f t="shared" ref="H383" si="270">H349+H353+H363+H368+H375+H382</f>
        <v>25.4</v>
      </c>
      <c r="I383" s="34">
        <f t="shared" ref="I383" si="271">I349+I353+I363+I368+I375+I382</f>
        <v>86.2</v>
      </c>
      <c r="J383" s="34">
        <f t="shared" ref="J383" si="272">J349+J353+J363+J368+J375+J382</f>
        <v>671.9</v>
      </c>
      <c r="K383" s="35"/>
      <c r="L383" s="34">
        <f>L354+L356+L357+L358+L359</f>
        <v>105</v>
      </c>
    </row>
    <row r="384" spans="1:12" ht="15" x14ac:dyDescent="0.25">
      <c r="A384" s="22">
        <v>2</v>
      </c>
      <c r="B384" s="23">
        <v>10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3">SUM(G384:G390)</f>
        <v>0</v>
      </c>
      <c r="H391" s="21">
        <f t="shared" ref="H391" si="274">SUM(H384:H390)</f>
        <v>0</v>
      </c>
      <c r="I391" s="21">
        <f t="shared" ref="I391" si="275">SUM(I384:I390)</f>
        <v>0</v>
      </c>
      <c r="J391" s="21">
        <f t="shared" ref="J391" si="276">SUM(J384:J390)</f>
        <v>0</v>
      </c>
      <c r="K391" s="27"/>
      <c r="L391" s="21">
        <f t="shared" ref="L391:L433" si="277">SUM(L384:L390)</f>
        <v>0</v>
      </c>
    </row>
    <row r="392" spans="1:12" ht="15" x14ac:dyDescent="0.25">
      <c r="A392" s="28">
        <f>A384</f>
        <v>2</v>
      </c>
      <c r="B392" s="14"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8">SUM(G392:G394)</f>
        <v>0</v>
      </c>
      <c r="H395" s="21">
        <f t="shared" ref="H395" si="279">SUM(H392:H394)</f>
        <v>0</v>
      </c>
      <c r="I395" s="21">
        <f t="shared" ref="I395" si="280">SUM(I392:I394)</f>
        <v>0</v>
      </c>
      <c r="J395" s="21">
        <f t="shared" ref="J395" si="281">SUM(J392:J394)</f>
        <v>0</v>
      </c>
      <c r="K395" s="27"/>
      <c r="L395" s="21">
        <f t="shared" ref="L395" ca="1" si="282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 t="s">
        <v>66</v>
      </c>
      <c r="F396" s="51">
        <v>60</v>
      </c>
      <c r="G396" s="51">
        <v>1</v>
      </c>
      <c r="H396" s="51">
        <v>0</v>
      </c>
      <c r="I396" s="51">
        <v>14</v>
      </c>
      <c r="J396" s="51">
        <v>61</v>
      </c>
      <c r="K396" s="67" t="s">
        <v>67</v>
      </c>
      <c r="L396" s="51">
        <v>14</v>
      </c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110</v>
      </c>
      <c r="F398" s="51">
        <v>80</v>
      </c>
      <c r="G398" s="51">
        <v>13.8</v>
      </c>
      <c r="H398" s="51">
        <v>11.2</v>
      </c>
      <c r="I398" s="51">
        <v>3.3</v>
      </c>
      <c r="J398" s="51">
        <v>169</v>
      </c>
      <c r="K398" s="52" t="s">
        <v>88</v>
      </c>
      <c r="L398" s="51">
        <v>52</v>
      </c>
    </row>
    <row r="399" spans="1:12" ht="15" x14ac:dyDescent="0.25">
      <c r="A399" s="25"/>
      <c r="B399" s="16"/>
      <c r="C399" s="11"/>
      <c r="D399" s="7" t="s">
        <v>30</v>
      </c>
      <c r="E399" s="50" t="s">
        <v>111</v>
      </c>
      <c r="F399" s="51">
        <v>200</v>
      </c>
      <c r="G399" s="51">
        <v>10.93</v>
      </c>
      <c r="H399" s="51">
        <v>8.6999999999999993</v>
      </c>
      <c r="I399" s="51">
        <v>57.06</v>
      </c>
      <c r="J399" s="51">
        <v>349.86</v>
      </c>
      <c r="K399" s="52" t="s">
        <v>112</v>
      </c>
      <c r="L399" s="51">
        <v>13</v>
      </c>
    </row>
    <row r="400" spans="1:12" ht="15" x14ac:dyDescent="0.25">
      <c r="A400" s="25"/>
      <c r="B400" s="16"/>
      <c r="C400" s="11"/>
      <c r="D400" s="7" t="s">
        <v>31</v>
      </c>
      <c r="E400" s="50" t="s">
        <v>83</v>
      </c>
      <c r="F400" s="51">
        <v>200</v>
      </c>
      <c r="G400" s="51">
        <v>0.4</v>
      </c>
      <c r="H400" s="51">
        <v>0.1</v>
      </c>
      <c r="I400" s="51">
        <v>14.4</v>
      </c>
      <c r="J400" s="51">
        <v>60.1</v>
      </c>
      <c r="K400" s="52" t="s">
        <v>84</v>
      </c>
      <c r="L400" s="51">
        <v>22</v>
      </c>
    </row>
    <row r="401" spans="1:12" ht="15" x14ac:dyDescent="0.25">
      <c r="A401" s="25"/>
      <c r="B401" s="16"/>
      <c r="C401" s="11"/>
      <c r="D401" s="7" t="s">
        <v>32</v>
      </c>
      <c r="E401" s="50" t="s">
        <v>72</v>
      </c>
      <c r="F401" s="51">
        <v>60</v>
      </c>
      <c r="G401" s="51">
        <v>5</v>
      </c>
      <c r="H401" s="51">
        <v>1</v>
      </c>
      <c r="I401" s="51">
        <v>23</v>
      </c>
      <c r="J401" s="51">
        <v>116</v>
      </c>
      <c r="K401" s="52"/>
      <c r="L401" s="51">
        <v>4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600</v>
      </c>
      <c r="G405" s="21">
        <f t="shared" ref="G405" si="283">SUM(G396:G404)</f>
        <v>31.13</v>
      </c>
      <c r="H405" s="21">
        <f t="shared" ref="H405" si="284">SUM(H396:H404)</f>
        <v>21</v>
      </c>
      <c r="I405" s="21">
        <f t="shared" ref="I405" si="285">SUM(I396:I404)</f>
        <v>111.76</v>
      </c>
      <c r="J405" s="21">
        <f t="shared" ref="J405" si="286">SUM(J396:J404)</f>
        <v>755.96</v>
      </c>
      <c r="K405" s="27"/>
      <c r="L405" s="21">
        <f t="shared" ref="L405" ca="1" si="287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8">SUM(G406:G409)</f>
        <v>0</v>
      </c>
      <c r="H410" s="21">
        <f t="shared" ref="H410" si="289">SUM(H406:H409)</f>
        <v>0</v>
      </c>
      <c r="I410" s="21">
        <f t="shared" ref="I410" si="290">SUM(I406:I409)</f>
        <v>0</v>
      </c>
      <c r="J410" s="21">
        <f t="shared" ref="J410" si="291">SUM(J406:J409)</f>
        <v>0</v>
      </c>
      <c r="K410" s="27"/>
      <c r="L410" s="21">
        <f t="shared" ref="L410" ca="1" si="292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3">SUM(G411:G416)</f>
        <v>0</v>
      </c>
      <c r="H417" s="21">
        <f t="shared" ref="H417" si="294">SUM(H411:H416)</f>
        <v>0</v>
      </c>
      <c r="I417" s="21">
        <f t="shared" ref="I417" si="295">SUM(I411:I416)</f>
        <v>0</v>
      </c>
      <c r="J417" s="21">
        <f t="shared" ref="J417" si="296">SUM(J411:J416)</f>
        <v>0</v>
      </c>
      <c r="K417" s="27"/>
      <c r="L417" s="21">
        <f t="shared" ref="L417" ca="1" si="297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8">SUM(G418:G423)</f>
        <v>0</v>
      </c>
      <c r="H424" s="21">
        <f t="shared" ref="H424" si="299">SUM(H418:H423)</f>
        <v>0</v>
      </c>
      <c r="I424" s="21">
        <f t="shared" ref="I424" si="300">SUM(I418:I423)</f>
        <v>0</v>
      </c>
      <c r="J424" s="21">
        <f t="shared" ref="J424" si="301">SUM(J418:J423)</f>
        <v>0</v>
      </c>
      <c r="K424" s="27"/>
      <c r="L424" s="21">
        <f t="shared" ref="L424" ca="1" si="302">SUM(L418:L426)</f>
        <v>0</v>
      </c>
    </row>
    <row r="425" spans="1:12" ht="15.75" customHeight="1" x14ac:dyDescent="0.2">
      <c r="A425" s="31">
        <f>A384</f>
        <v>2</v>
      </c>
      <c r="B425" s="32">
        <f>B384</f>
        <v>10</v>
      </c>
      <c r="C425" s="58" t="s">
        <v>4</v>
      </c>
      <c r="D425" s="59"/>
      <c r="E425" s="33"/>
      <c r="F425" s="34">
        <f>F391+F395+F405+F410+F417+F424</f>
        <v>600</v>
      </c>
      <c r="G425" s="34">
        <f t="shared" ref="G425" si="303">G391+G395+G405+G410+G417+G424</f>
        <v>31.13</v>
      </c>
      <c r="H425" s="34">
        <f t="shared" ref="H425" si="304">H391+H395+H405+H410+H417+H424</f>
        <v>21</v>
      </c>
      <c r="I425" s="34">
        <f t="shared" ref="I425" si="305">I391+I395+I405+I410+I417+I424</f>
        <v>111.76</v>
      </c>
      <c r="J425" s="34">
        <f t="shared" ref="J425" si="306">J391+J395+J405+J410+J417+J424</f>
        <v>755.96</v>
      </c>
      <c r="K425" s="35"/>
      <c r="L425" s="34">
        <f>L396+L398+L399+L400+L401</f>
        <v>105</v>
      </c>
    </row>
    <row r="426" spans="1:12" ht="15" x14ac:dyDescent="0.25">
      <c r="A426" s="22">
        <v>2</v>
      </c>
      <c r="B426" s="23">
        <v>0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7">SUM(G426:G432)</f>
        <v>0</v>
      </c>
      <c r="H433" s="21">
        <f t="shared" ref="H433" si="308">SUM(H426:H432)</f>
        <v>0</v>
      </c>
      <c r="I433" s="21">
        <f t="shared" ref="I433" si="309">SUM(I426:I432)</f>
        <v>0</v>
      </c>
      <c r="J433" s="21">
        <f t="shared" ref="J433" si="310">SUM(J426:J432)</f>
        <v>0</v>
      </c>
      <c r="K433" s="27"/>
      <c r="L433" s="21">
        <f t="shared" si="277"/>
        <v>0</v>
      </c>
    </row>
    <row r="434" spans="1:12" ht="15" x14ac:dyDescent="0.25">
      <c r="A434" s="28">
        <f>A426</f>
        <v>2</v>
      </c>
      <c r="B434" s="14">
        <f>B426</f>
        <v>0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1">SUM(G434:G436)</f>
        <v>0</v>
      </c>
      <c r="H437" s="21">
        <f t="shared" ref="H437" si="312">SUM(H434:H436)</f>
        <v>0</v>
      </c>
      <c r="I437" s="21">
        <f t="shared" ref="I437" si="313">SUM(I434:I436)</f>
        <v>0</v>
      </c>
      <c r="J437" s="21">
        <f t="shared" ref="J437" si="314">SUM(J434:J436)</f>
        <v>0</v>
      </c>
      <c r="K437" s="27"/>
      <c r="L437" s="21">
        <f t="shared" ref="L437" ca="1" si="315">SUM(L434:L442)</f>
        <v>0</v>
      </c>
    </row>
    <row r="438" spans="1:12" ht="15" x14ac:dyDescent="0.25">
      <c r="A438" s="28">
        <f>A426</f>
        <v>2</v>
      </c>
      <c r="B438" s="14">
        <f>B426</f>
        <v>0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6">SUM(G438:G446)</f>
        <v>0</v>
      </c>
      <c r="H447" s="21">
        <f t="shared" ref="H447" si="317">SUM(H438:H446)</f>
        <v>0</v>
      </c>
      <c r="I447" s="21">
        <f t="shared" ref="I447" si="318">SUM(I438:I446)</f>
        <v>0</v>
      </c>
      <c r="J447" s="21">
        <f t="shared" ref="J447" si="319">SUM(J438:J446)</f>
        <v>0</v>
      </c>
      <c r="K447" s="27"/>
      <c r="L447" s="21">
        <f t="shared" ref="L447" ca="1" si="320">SUM(L444:L452)</f>
        <v>0</v>
      </c>
    </row>
    <row r="448" spans="1:12" ht="15" x14ac:dyDescent="0.25">
      <c r="A448" s="28">
        <f>A426</f>
        <v>2</v>
      </c>
      <c r="B448" s="14">
        <f>B426</f>
        <v>0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1">SUM(G448:G451)</f>
        <v>0</v>
      </c>
      <c r="H452" s="21">
        <f t="shared" ref="H452" si="322">SUM(H448:H451)</f>
        <v>0</v>
      </c>
      <c r="I452" s="21">
        <f t="shared" ref="I452" si="323">SUM(I448:I451)</f>
        <v>0</v>
      </c>
      <c r="J452" s="21">
        <f t="shared" ref="J452" si="324">SUM(J448:J451)</f>
        <v>0</v>
      </c>
      <c r="K452" s="27"/>
      <c r="L452" s="21">
        <f t="shared" ref="L452" ca="1" si="325">SUM(L445:L451)</f>
        <v>0</v>
      </c>
    </row>
    <row r="453" spans="1:12" ht="15" x14ac:dyDescent="0.25">
      <c r="A453" s="28">
        <f>A426</f>
        <v>2</v>
      </c>
      <c r="B453" s="14">
        <f>B426</f>
        <v>0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6">SUM(G453:G458)</f>
        <v>0</v>
      </c>
      <c r="H459" s="21">
        <f t="shared" ref="H459" si="327">SUM(H453:H458)</f>
        <v>0</v>
      </c>
      <c r="I459" s="21">
        <f t="shared" ref="I459" si="328">SUM(I453:I458)</f>
        <v>0</v>
      </c>
      <c r="J459" s="21">
        <f t="shared" ref="J459" si="329">SUM(J453:J458)</f>
        <v>0</v>
      </c>
      <c r="K459" s="27"/>
      <c r="L459" s="21">
        <f t="shared" ref="L459" ca="1" si="330">SUM(L453:L461)</f>
        <v>0</v>
      </c>
    </row>
    <row r="460" spans="1:12" ht="15" x14ac:dyDescent="0.25">
      <c r="A460" s="28">
        <f>A426</f>
        <v>2</v>
      </c>
      <c r="B460" s="14">
        <f>B426</f>
        <v>0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1">SUM(G460:G465)</f>
        <v>0</v>
      </c>
      <c r="H466" s="21">
        <f t="shared" ref="H466" si="332">SUM(H460:H465)</f>
        <v>0</v>
      </c>
      <c r="I466" s="21">
        <f t="shared" ref="I466" si="333">SUM(I460:I465)</f>
        <v>0</v>
      </c>
      <c r="J466" s="21">
        <f t="shared" ref="J466" si="334">SUM(J460:J465)</f>
        <v>0</v>
      </c>
      <c r="K466" s="27"/>
      <c r="L466" s="21">
        <f t="shared" ref="L466" ca="1" si="335">SUM(L460:L468)</f>
        <v>0</v>
      </c>
    </row>
    <row r="467" spans="1:12" ht="15.75" customHeight="1" x14ac:dyDescent="0.2">
      <c r="A467" s="31">
        <f>A426</f>
        <v>2</v>
      </c>
      <c r="B467" s="32">
        <f>B426</f>
        <v>0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36">G433+G437+G447+G452+G459+G466</f>
        <v>0</v>
      </c>
      <c r="H467" s="34">
        <f t="shared" ref="H467" si="337">H433+H437+H447+H452+H459+H466</f>
        <v>0</v>
      </c>
      <c r="I467" s="34">
        <f t="shared" ref="I467" si="338">I433+I437+I447+I452+I459+I466</f>
        <v>0</v>
      </c>
      <c r="J467" s="34">
        <f t="shared" ref="J467" si="339">J433+J437+J447+J452+J459+J466</f>
        <v>0</v>
      </c>
      <c r="K467" s="35"/>
      <c r="L467" s="34">
        <f t="shared" ref="L467" ca="1" si="340">L433+L437+L447+L452+L459+L466</f>
        <v>0</v>
      </c>
    </row>
    <row r="468" spans="1:12" ht="15" x14ac:dyDescent="0.25">
      <c r="A468" s="22">
        <v>2</v>
      </c>
      <c r="B468" s="23">
        <v>0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1">SUM(G468:G474)</f>
        <v>0</v>
      </c>
      <c r="H475" s="21">
        <f t="shared" ref="H475" si="342">SUM(H468:H474)</f>
        <v>0</v>
      </c>
      <c r="I475" s="21">
        <f t="shared" ref="I475" si="343">SUM(I468:I474)</f>
        <v>0</v>
      </c>
      <c r="J475" s="21">
        <f t="shared" ref="J475" si="344">SUM(J468:J474)</f>
        <v>0</v>
      </c>
      <c r="K475" s="27"/>
      <c r="L475" s="21">
        <f t="shared" ref="L475:L517" si="345">SUM(L468:L474)</f>
        <v>0</v>
      </c>
    </row>
    <row r="476" spans="1:12" ht="15" x14ac:dyDescent="0.25">
      <c r="A476" s="28">
        <f>A468</f>
        <v>2</v>
      </c>
      <c r="B476" s="14">
        <f>B468</f>
        <v>0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6">SUM(G476:G478)</f>
        <v>0</v>
      </c>
      <c r="H479" s="21">
        <f t="shared" ref="H479" si="347">SUM(H476:H478)</f>
        <v>0</v>
      </c>
      <c r="I479" s="21">
        <f t="shared" ref="I479" si="348">SUM(I476:I478)</f>
        <v>0</v>
      </c>
      <c r="J479" s="21">
        <f t="shared" ref="J479" si="349">SUM(J476:J478)</f>
        <v>0</v>
      </c>
      <c r="K479" s="27"/>
      <c r="L479" s="21">
        <f t="shared" ref="L479" ca="1" si="350">SUM(L476:L484)</f>
        <v>0</v>
      </c>
    </row>
    <row r="480" spans="1:12" ht="15" x14ac:dyDescent="0.25">
      <c r="A480" s="28">
        <f>A468</f>
        <v>2</v>
      </c>
      <c r="B480" s="14">
        <f>B468</f>
        <v>0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1">SUM(G480:G488)</f>
        <v>0</v>
      </c>
      <c r="H489" s="21">
        <f t="shared" ref="H489" si="352">SUM(H480:H488)</f>
        <v>0</v>
      </c>
      <c r="I489" s="21">
        <f t="shared" ref="I489" si="353">SUM(I480:I488)</f>
        <v>0</v>
      </c>
      <c r="J489" s="21">
        <f t="shared" ref="J489" si="354">SUM(J480:J488)</f>
        <v>0</v>
      </c>
      <c r="K489" s="27"/>
      <c r="L489" s="21">
        <f t="shared" ref="L489" ca="1" si="355">SUM(L486:L494)</f>
        <v>0</v>
      </c>
    </row>
    <row r="490" spans="1:12" ht="15" x14ac:dyDescent="0.25">
      <c r="A490" s="28">
        <f>A468</f>
        <v>2</v>
      </c>
      <c r="B490" s="14">
        <f>B468</f>
        <v>0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6">SUM(G490:G493)</f>
        <v>0</v>
      </c>
      <c r="H494" s="21">
        <f t="shared" ref="H494" si="357">SUM(H490:H493)</f>
        <v>0</v>
      </c>
      <c r="I494" s="21">
        <f t="shared" ref="I494" si="358">SUM(I490:I493)</f>
        <v>0</v>
      </c>
      <c r="J494" s="21">
        <f t="shared" ref="J494" si="359">SUM(J490:J493)</f>
        <v>0</v>
      </c>
      <c r="K494" s="27"/>
      <c r="L494" s="21">
        <f t="shared" ref="L494" ca="1" si="360">SUM(L487:L493)</f>
        <v>0</v>
      </c>
    </row>
    <row r="495" spans="1:12" ht="15" x14ac:dyDescent="0.25">
      <c r="A495" s="28">
        <f>A468</f>
        <v>2</v>
      </c>
      <c r="B495" s="14">
        <f>B468</f>
        <v>0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1">SUM(G495:G500)</f>
        <v>0</v>
      </c>
      <c r="H501" s="21">
        <f t="shared" ref="H501" si="362">SUM(H495:H500)</f>
        <v>0</v>
      </c>
      <c r="I501" s="21">
        <f t="shared" ref="I501" si="363">SUM(I495:I500)</f>
        <v>0</v>
      </c>
      <c r="J501" s="21">
        <f t="shared" ref="J501" si="364">SUM(J495:J500)</f>
        <v>0</v>
      </c>
      <c r="K501" s="27"/>
      <c r="L501" s="21">
        <f t="shared" ref="L501" ca="1" si="365">SUM(L495:L503)</f>
        <v>0</v>
      </c>
    </row>
    <row r="502" spans="1:12" ht="15" x14ac:dyDescent="0.25">
      <c r="A502" s="28">
        <f>A468</f>
        <v>2</v>
      </c>
      <c r="B502" s="14">
        <f>B468</f>
        <v>0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6">SUM(G502:G507)</f>
        <v>0</v>
      </c>
      <c r="H508" s="21">
        <f t="shared" ref="H508" si="367">SUM(H502:H507)</f>
        <v>0</v>
      </c>
      <c r="I508" s="21">
        <f t="shared" ref="I508" si="368">SUM(I502:I507)</f>
        <v>0</v>
      </c>
      <c r="J508" s="21">
        <f t="shared" ref="J508" si="369">SUM(J502:J507)</f>
        <v>0</v>
      </c>
      <c r="K508" s="27"/>
      <c r="L508" s="21">
        <f t="shared" ref="L508" ca="1" si="370">SUM(L502:L510)</f>
        <v>0</v>
      </c>
    </row>
    <row r="509" spans="1:12" ht="15.75" customHeight="1" x14ac:dyDescent="0.2">
      <c r="A509" s="31">
        <f>A468</f>
        <v>2</v>
      </c>
      <c r="B509" s="32">
        <f>B468</f>
        <v>0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71">G475+G479+G489+G494+G501+G508</f>
        <v>0</v>
      </c>
      <c r="H509" s="34">
        <f t="shared" ref="H509" si="372">H475+H479+H489+H494+H501+H508</f>
        <v>0</v>
      </c>
      <c r="I509" s="34">
        <f t="shared" ref="I509" si="373">I475+I479+I489+I494+I501+I508</f>
        <v>0</v>
      </c>
      <c r="J509" s="34">
        <f t="shared" ref="J509" si="374">J475+J479+J489+J494+J501+J508</f>
        <v>0</v>
      </c>
      <c r="K509" s="35"/>
      <c r="L509" s="34">
        <f t="shared" ref="L509" ca="1" si="375">L475+L479+L489+L494+L501+L508</f>
        <v>0</v>
      </c>
    </row>
    <row r="510" spans="1:12" ht="15" x14ac:dyDescent="0.25">
      <c r="A510" s="22">
        <v>2</v>
      </c>
      <c r="B510" s="23">
        <v>0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6">SUM(G510:G516)</f>
        <v>0</v>
      </c>
      <c r="H517" s="21">
        <f t="shared" ref="H517" si="377">SUM(H510:H516)</f>
        <v>0</v>
      </c>
      <c r="I517" s="21">
        <f t="shared" ref="I517" si="378">SUM(I510:I516)</f>
        <v>0</v>
      </c>
      <c r="J517" s="21">
        <f t="shared" ref="J517" si="379">SUM(J510:J516)</f>
        <v>0</v>
      </c>
      <c r="K517" s="27"/>
      <c r="L517" s="21">
        <f t="shared" si="345"/>
        <v>0</v>
      </c>
    </row>
    <row r="518" spans="1:12" ht="15" x14ac:dyDescent="0.25">
      <c r="A518" s="28">
        <f>A510</f>
        <v>2</v>
      </c>
      <c r="B518" s="14">
        <f>B510</f>
        <v>0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0">SUM(G518:G520)</f>
        <v>0</v>
      </c>
      <c r="H521" s="21">
        <f t="shared" ref="H521" si="381">SUM(H518:H520)</f>
        <v>0</v>
      </c>
      <c r="I521" s="21">
        <f t="shared" ref="I521" si="382">SUM(I518:I520)</f>
        <v>0</v>
      </c>
      <c r="J521" s="21">
        <f t="shared" ref="J521" si="383">SUM(J518:J520)</f>
        <v>0</v>
      </c>
      <c r="K521" s="27"/>
      <c r="L521" s="21">
        <f t="shared" ref="L521" ca="1" si="384">SUM(L518:L526)</f>
        <v>0</v>
      </c>
    </row>
    <row r="522" spans="1:12" ht="15" x14ac:dyDescent="0.25">
      <c r="A522" s="28">
        <f>A510</f>
        <v>2</v>
      </c>
      <c r="B522" s="14">
        <f>B510</f>
        <v>0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5">SUM(G522:G530)</f>
        <v>0</v>
      </c>
      <c r="H531" s="21">
        <f t="shared" ref="H531" si="386">SUM(H522:H530)</f>
        <v>0</v>
      </c>
      <c r="I531" s="21">
        <f t="shared" ref="I531" si="387">SUM(I522:I530)</f>
        <v>0</v>
      </c>
      <c r="J531" s="21">
        <f t="shared" ref="J531" si="388">SUM(J522:J530)</f>
        <v>0</v>
      </c>
      <c r="K531" s="27"/>
      <c r="L531" s="21">
        <f t="shared" ref="L531" ca="1" si="389">SUM(L528:L536)</f>
        <v>0</v>
      </c>
    </row>
    <row r="532" spans="1:12" ht="15" x14ac:dyDescent="0.25">
      <c r="A532" s="28">
        <f>A510</f>
        <v>2</v>
      </c>
      <c r="B532" s="14">
        <f>B510</f>
        <v>0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0">SUM(G532:G535)</f>
        <v>0</v>
      </c>
      <c r="H536" s="21">
        <f t="shared" ref="H536" si="391">SUM(H532:H535)</f>
        <v>0</v>
      </c>
      <c r="I536" s="21">
        <f t="shared" ref="I536" si="392">SUM(I532:I535)</f>
        <v>0</v>
      </c>
      <c r="J536" s="21">
        <f t="shared" ref="J536" si="393">SUM(J532:J535)</f>
        <v>0</v>
      </c>
      <c r="K536" s="27"/>
      <c r="L536" s="21">
        <f t="shared" ref="L536" ca="1" si="394">SUM(L529:L535)</f>
        <v>0</v>
      </c>
    </row>
    <row r="537" spans="1:12" ht="15" x14ac:dyDescent="0.25">
      <c r="A537" s="28">
        <f>A510</f>
        <v>2</v>
      </c>
      <c r="B537" s="14">
        <f>B510</f>
        <v>0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5">SUM(G537:G542)</f>
        <v>0</v>
      </c>
      <c r="H543" s="21">
        <f t="shared" ref="H543" si="396">SUM(H537:H542)</f>
        <v>0</v>
      </c>
      <c r="I543" s="21">
        <f t="shared" ref="I543" si="397">SUM(I537:I542)</f>
        <v>0</v>
      </c>
      <c r="J543" s="21">
        <f t="shared" ref="J543" si="398">SUM(J537:J542)</f>
        <v>0</v>
      </c>
      <c r="K543" s="27"/>
      <c r="L543" s="21">
        <f t="shared" ref="L543" ca="1" si="399">SUM(L537:L545)</f>
        <v>0</v>
      </c>
    </row>
    <row r="544" spans="1:12" ht="15" x14ac:dyDescent="0.25">
      <c r="A544" s="28">
        <f>A510</f>
        <v>2</v>
      </c>
      <c r="B544" s="14">
        <f>B510</f>
        <v>0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0">SUM(G544:G549)</f>
        <v>0</v>
      </c>
      <c r="H550" s="21">
        <f t="shared" ref="H550" si="401">SUM(H544:H549)</f>
        <v>0</v>
      </c>
      <c r="I550" s="21">
        <f t="shared" ref="I550" si="402">SUM(I544:I549)</f>
        <v>0</v>
      </c>
      <c r="J550" s="21">
        <f t="shared" ref="J550" si="403">SUM(J544:J549)</f>
        <v>0</v>
      </c>
      <c r="K550" s="27"/>
      <c r="L550" s="21">
        <f t="shared" ref="L550" ca="1" si="404">SUM(L544:L552)</f>
        <v>0</v>
      </c>
    </row>
    <row r="551" spans="1:12" ht="15.75" customHeight="1" x14ac:dyDescent="0.2">
      <c r="A551" s="31">
        <f>A510</f>
        <v>2</v>
      </c>
      <c r="B551" s="32">
        <f>B510</f>
        <v>0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05">G517+G521+G531+G536+G543+G550</f>
        <v>0</v>
      </c>
      <c r="H551" s="34">
        <f t="shared" ref="H551" si="406">H517+H521+H531+H536+H543+H550</f>
        <v>0</v>
      </c>
      <c r="I551" s="34">
        <f t="shared" ref="I551" si="407">I517+I521+I531+I536+I543+I550</f>
        <v>0</v>
      </c>
      <c r="J551" s="34">
        <f t="shared" ref="J551" si="408">J517+J521+J531+J536+J543+J550</f>
        <v>0</v>
      </c>
      <c r="K551" s="35"/>
      <c r="L551" s="34">
        <f t="shared" ref="L551" ca="1" si="409">L517+L521+L531+L536+L543+L550</f>
        <v>0</v>
      </c>
    </row>
    <row r="552" spans="1:12" ht="15" x14ac:dyDescent="0.25">
      <c r="A552" s="22">
        <v>2</v>
      </c>
      <c r="B552" s="23">
        <v>0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0">SUM(G552:G558)</f>
        <v>0</v>
      </c>
      <c r="H559" s="21">
        <f t="shared" ref="H559" si="411">SUM(H552:H558)</f>
        <v>0</v>
      </c>
      <c r="I559" s="21">
        <f t="shared" ref="I559" si="412">SUM(I552:I558)</f>
        <v>0</v>
      </c>
      <c r="J559" s="21">
        <f t="shared" ref="J559" si="413">SUM(J552:J558)</f>
        <v>0</v>
      </c>
      <c r="K559" s="27"/>
      <c r="L559" s="21">
        <f t="shared" ref="L559" si="414">SUM(L552:L558)</f>
        <v>0</v>
      </c>
    </row>
    <row r="560" spans="1:12" ht="15" x14ac:dyDescent="0.25">
      <c r="A560" s="28">
        <f>A552</f>
        <v>2</v>
      </c>
      <c r="B560" s="14">
        <f>B552</f>
        <v>0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5">SUM(G560:G562)</f>
        <v>0</v>
      </c>
      <c r="H563" s="21">
        <f t="shared" ref="H563" si="416">SUM(H560:H562)</f>
        <v>0</v>
      </c>
      <c r="I563" s="21">
        <f t="shared" ref="I563" si="417">SUM(I560:I562)</f>
        <v>0</v>
      </c>
      <c r="J563" s="21">
        <f t="shared" ref="J563" si="418">SUM(J560:J562)</f>
        <v>0</v>
      </c>
      <c r="K563" s="27"/>
      <c r="L563" s="21">
        <f t="shared" ref="L563" ca="1" si="419">SUM(L560:L568)</f>
        <v>0</v>
      </c>
    </row>
    <row r="564" spans="1:12" ht="15" x14ac:dyDescent="0.25">
      <c r="A564" s="28">
        <f>A552</f>
        <v>2</v>
      </c>
      <c r="B564" s="14">
        <f>B552</f>
        <v>0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0">SUM(G564:G572)</f>
        <v>0</v>
      </c>
      <c r="H573" s="21">
        <f t="shared" ref="H573" si="421">SUM(H564:H572)</f>
        <v>0</v>
      </c>
      <c r="I573" s="21">
        <f t="shared" ref="I573" si="422">SUM(I564:I572)</f>
        <v>0</v>
      </c>
      <c r="J573" s="21">
        <f t="shared" ref="J573" si="423">SUM(J564:J572)</f>
        <v>0</v>
      </c>
      <c r="K573" s="27"/>
      <c r="L573" s="21">
        <f t="shared" ref="L573" ca="1" si="424">SUM(L570:L578)</f>
        <v>0</v>
      </c>
    </row>
    <row r="574" spans="1:12" ht="15" x14ac:dyDescent="0.25">
      <c r="A574" s="28">
        <f>A552</f>
        <v>2</v>
      </c>
      <c r="B574" s="14">
        <f>B552</f>
        <v>0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5">SUM(G574:G577)</f>
        <v>0</v>
      </c>
      <c r="H578" s="21">
        <f t="shared" ref="H578" si="426">SUM(H574:H577)</f>
        <v>0</v>
      </c>
      <c r="I578" s="21">
        <f t="shared" ref="I578" si="427">SUM(I574:I577)</f>
        <v>0</v>
      </c>
      <c r="J578" s="21">
        <f t="shared" ref="J578" si="428">SUM(J574:J577)</f>
        <v>0</v>
      </c>
      <c r="K578" s="27"/>
      <c r="L578" s="21">
        <f t="shared" ref="L578" ca="1" si="429">SUM(L571:L577)</f>
        <v>0</v>
      </c>
    </row>
    <row r="579" spans="1:12" ht="15" x14ac:dyDescent="0.25">
      <c r="A579" s="28">
        <f>A552</f>
        <v>2</v>
      </c>
      <c r="B579" s="14">
        <f>B552</f>
        <v>0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0">SUM(G579:G584)</f>
        <v>0</v>
      </c>
      <c r="H585" s="21">
        <f t="shared" ref="H585" si="431">SUM(H579:H584)</f>
        <v>0</v>
      </c>
      <c r="I585" s="21">
        <f t="shared" ref="I585" si="432">SUM(I579:I584)</f>
        <v>0</v>
      </c>
      <c r="J585" s="21">
        <f t="shared" ref="J585" si="433">SUM(J579:J584)</f>
        <v>0</v>
      </c>
      <c r="K585" s="27"/>
      <c r="L585" s="21">
        <f t="shared" ref="L585" ca="1" si="434">SUM(L579:L587)</f>
        <v>0</v>
      </c>
    </row>
    <row r="586" spans="1:12" ht="15" x14ac:dyDescent="0.25">
      <c r="A586" s="28">
        <f>A552</f>
        <v>2</v>
      </c>
      <c r="B586" s="14">
        <f>B552</f>
        <v>0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5">SUM(G586:G591)</f>
        <v>0</v>
      </c>
      <c r="H592" s="21">
        <f t="shared" ref="H592" si="436">SUM(H586:H591)</f>
        <v>0</v>
      </c>
      <c r="I592" s="21">
        <f t="shared" ref="I592" si="437">SUM(I586:I591)</f>
        <v>0</v>
      </c>
      <c r="J592" s="21">
        <f t="shared" ref="J592" si="438">SUM(J586:J591)</f>
        <v>0</v>
      </c>
      <c r="K592" s="27"/>
      <c r="L592" s="21">
        <f t="shared" ref="L592" ca="1" si="439">SUM(L586:L594)</f>
        <v>0</v>
      </c>
    </row>
    <row r="593" spans="1:12" ht="15" x14ac:dyDescent="0.2">
      <c r="A593" s="37">
        <f>A552</f>
        <v>2</v>
      </c>
      <c r="B593" s="38">
        <f>B552</f>
        <v>0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" si="440">G559+G563+G573+G578+G585+G592</f>
        <v>0</v>
      </c>
      <c r="H593" s="40">
        <f t="shared" ref="H593" si="441">H559+H563+H573+H578+H585+H592</f>
        <v>0</v>
      </c>
      <c r="I593" s="40">
        <f t="shared" ref="I593" si="442">I559+I563+I573+I578+I585+I592</f>
        <v>0</v>
      </c>
      <c r="J593" s="40">
        <f t="shared" ref="J593" si="443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589</v>
      </c>
      <c r="G594" s="42">
        <f t="shared" ref="G594:L594" si="44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24.412999999999997</v>
      </c>
      <c r="H594" s="42">
        <f t="shared" si="444"/>
        <v>22.666</v>
      </c>
      <c r="I594" s="42">
        <f t="shared" si="444"/>
        <v>87.706000000000003</v>
      </c>
      <c r="J594" s="42">
        <f t="shared" si="444"/>
        <v>640.64199999999994</v>
      </c>
      <c r="K594" s="42"/>
      <c r="L594" s="42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0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2023-10-23T03:43:25Z</dcterms:modified>
</cp:coreProperties>
</file>